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tabRatio="530" activeTab="3"/>
  </bookViews>
  <sheets>
    <sheet name="Лист1" sheetId="1" r:id="rId1"/>
    <sheet name="ф 1" sheetId="2" r:id="rId2"/>
    <sheet name="ф 2" sheetId="3" r:id="rId3"/>
    <sheet name="ф 3" sheetId="4" r:id="rId4"/>
    <sheet name="ф 4" sheetId="5" r:id="rId5"/>
    <sheet name="ф 5" sheetId="6" r:id="rId6"/>
    <sheet name="ф 6" sheetId="7" r:id="rId7"/>
    <sheet name="ф7" sheetId="8" r:id="rId8"/>
  </sheets>
  <definedNames>
    <definedName name="_xlnm.Print_Area" localSheetId="0">'Лист1'!$A$1:$R$10</definedName>
  </definedNames>
  <calcPr fullCalcOnLoad="1"/>
</workbook>
</file>

<file path=xl/sharedStrings.xml><?xml version="1.0" encoding="utf-8"?>
<sst xmlns="http://schemas.openxmlformats.org/spreadsheetml/2006/main" count="457" uniqueCount="207">
  <si>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</si>
  <si>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</si>
  <si>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</si>
  <si>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</si>
  <si>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</si>
  <si>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 xml:space="preserve">Факт по состоянию на конец отчетного периода </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</si>
  <si>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</si>
  <si>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</si>
  <si>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</si>
  <si>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</si>
  <si>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</si>
  <si>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</si>
  <si>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</si>
  <si>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</si>
  <si>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</si>
  <si>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</si>
  <si>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</si>
  <si>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</si>
  <si>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</si>
  <si>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</si>
  <si>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</si>
  <si>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</si>
  <si>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</si>
  <si>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</si>
  <si>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</si>
  <si>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</si>
  <si>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</si>
  <si>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</si>
  <si>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</si>
  <si>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</si>
  <si>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</si>
  <si>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</si>
  <si>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Наименование муниципальной программы, подпрограммы</t>
  </si>
  <si>
    <t>Источник финансирования</t>
  </si>
  <si>
    <t>Оценка расходов, тыс. рублей</t>
  </si>
  <si>
    <t>в том числе:</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</si>
  <si>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</si>
  <si>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</si>
  <si>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</si>
  <si>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</si>
  <si>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</si>
  <si>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</si>
  <si>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</si>
  <si>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</si>
  <si>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</si>
  <si>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</si>
  <si>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Кассовые расходы,%</t>
  </si>
  <si>
    <t>Кассовое исполнение на конец отчетного периода</t>
  </si>
  <si>
    <t>Срок выполнения плановый</t>
  </si>
  <si>
    <t>Срок выполнения фактический</t>
  </si>
  <si>
    <t>Форма 3. Отчет о выполнении основных мероприятий муниципальной программы</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</si>
  <si>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</si>
  <si>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</si>
  <si>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</si>
  <si>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 xml:space="preserve"> Форма 1. Отчет об использовании  бюджетных ассигнований бюджета МО "Город Воткинск" на реализацию муниципальной программы </t>
  </si>
  <si>
    <t>Форма 2. Отчет о расходах на реализацию муниципальной программы за счет всех источников финансирования</t>
  </si>
  <si>
    <t>Форма 4. Отчет о выполнении  сводных показателей муниципальных заданий на оказание муниципальных услуг (выполнение работ) *</t>
  </si>
  <si>
    <t>Относительное отклонение факта от плана*</t>
  </si>
  <si>
    <t>* гр. 9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</si>
  <si>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 - гр. 10 заполняется для годового отчета</t>
  </si>
  <si>
    <t>Капитальное строительство, реконструкция и капитальный  ремонт объектов муниципальной собственности</t>
  </si>
  <si>
    <t>11</t>
  </si>
  <si>
    <t>УКС Администрации г.Воткинска</t>
  </si>
  <si>
    <t>Строительство и реконструкция объектов коммунального хозяйства</t>
  </si>
  <si>
    <t>Строительство и реконструкция объектов, относящихся к отрасли благоустройства и содержания территории муниципального образования</t>
  </si>
  <si>
    <t>0 5</t>
  </si>
  <si>
    <t>0 2</t>
  </si>
  <si>
    <t>Строительство и реконструкция объектов в сфере  дошкольного образования</t>
  </si>
  <si>
    <t>Строительство и реконструкция объектов в сфере культуры</t>
  </si>
  <si>
    <t>Строительство и реконструкция объектов  в области физической культуры и спорта</t>
  </si>
  <si>
    <t>Реализация мероприятий по капитальному ремонту объектов муниципальной собственности социально-культурного, коммунально-бытового назначения, и других объектов городской инфраструктуры за счет средств городского бюджета и бюджета УР</t>
  </si>
  <si>
    <t>Капитальный ремонт объектов в сфере дошкольного образования</t>
  </si>
  <si>
    <t>Капитальный ремонт объектов в сфере общего и дополнительного образования</t>
  </si>
  <si>
    <t>Капитальный ремонт объектов  в сфере культуры</t>
  </si>
  <si>
    <t>Капитальный ремонт объектов  в области физической культуры и спорта</t>
  </si>
  <si>
    <t>Создание условий для реализации муниципальной программы</t>
  </si>
  <si>
    <t>03</t>
  </si>
  <si>
    <t>3</t>
  </si>
  <si>
    <t>4</t>
  </si>
  <si>
    <t>5</t>
  </si>
  <si>
    <t>0 7</t>
  </si>
  <si>
    <t>0 8</t>
  </si>
  <si>
    <t xml:space="preserve">Капитальное строительство, реконструкция и капитальный  ремонт
объектов муниципальной собственности
</t>
  </si>
  <si>
    <t xml:space="preserve"> Капитальное строительство, реконструкция и капитальный  ремонт объектов муниципальной собственности </t>
  </si>
  <si>
    <t>Строительство и реконструкция объектов социально-культурного, коммунально-бытового  назначения, и других объектов городской инфраструктуры за счет средств городского бюджета и бюджета УР</t>
  </si>
  <si>
    <t xml:space="preserve">Реализация мероприятий по капитальному ремонту объектов муниципальной собственности социально-культурного, коммунально-бытового назначения, и других объектов городской инфраструктуры за счет средств городского бюджета и бюджета УР
</t>
  </si>
  <si>
    <t xml:space="preserve">УКС Администрации 
Г. Воткинска
</t>
  </si>
  <si>
    <t>УКС Администрации 
Г. Воткинска</t>
  </si>
  <si>
    <t xml:space="preserve">Повышение комфортности проживания городского населения за счет строительства новых, реконструкции, модернизации объектов муниципальной собственности жилищного, социально-культурного, коммунально-бытового назначения    </t>
  </si>
  <si>
    <r>
      <rPr>
        <sz val="8"/>
        <rFont val="Times New Roman"/>
        <family val="1"/>
      </rPr>
      <t>Капитальный ремонт объектов муниципальной собственности жилищного, социально-культурного, коммунально-бытового назначения, включенных в План капитального строительства на территории города  на очередной финансовый год, согласованный Городской думой города , утвержденный постановлением Администрации города.</t>
    </r>
    <r>
      <rPr>
        <b/>
        <sz val="10"/>
        <rFont val="Times New Roman"/>
        <family val="1"/>
      </rPr>
      <t xml:space="preserve">
</t>
    </r>
  </si>
  <si>
    <t>Более качественное рациональное использование средств местного бюджета на материально-техническое обеспечение деятельности подразделения</t>
  </si>
  <si>
    <t>В рамках программы  муниципальные задания на выполнение муниципальных услуг (работ)  не выдаются</t>
  </si>
  <si>
    <t xml:space="preserve">Капитальное строительство, реконструкция и капитальный  ремонт объектов муниципальной собственности </t>
  </si>
  <si>
    <t>Доля вводимых объектов капитального  строительства, осуществляемого за счет средств  консолидированного бюджета Удмуртской Республики и города, от числа объектов, запланированных к вводу в эксплуатацию в текущем году, процентов</t>
  </si>
  <si>
    <t>Ввод газовых сетей, км;</t>
  </si>
  <si>
    <t>%</t>
  </si>
  <si>
    <t>км.</t>
  </si>
  <si>
    <t>Капитальный ремонт объектов жилищного хозяйства</t>
  </si>
  <si>
    <t>Капитальный ремонт объектов коммунального хозяйства</t>
  </si>
  <si>
    <r>
      <rPr>
        <b/>
        <sz val="8.5"/>
        <rFont val="Times New Roman"/>
        <family val="1"/>
      </rPr>
      <t xml:space="preserve">Строительство и реконструкция объектов социально-культурного, коммунально-бытового назначения, и других объектов городской инфраструктуры за счет средств городского бюджета и бюджета УР </t>
    </r>
    <r>
      <rPr>
        <sz val="8.5"/>
        <rFont val="Times New Roman"/>
        <family val="1"/>
      </rPr>
      <t xml:space="preserve">
</t>
    </r>
  </si>
  <si>
    <t>6</t>
  </si>
  <si>
    <t>В связи с изменением финансироввния</t>
  </si>
  <si>
    <t>Строительство и реконструкция объектов в сфере общего и дополнительного образования</t>
  </si>
  <si>
    <t>Форма 7. Результаты оценки эффективности муниципальной  программы (подпрограммы)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</si>
  <si>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</si>
  <si>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</si>
  <si>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</si>
  <si>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</si>
  <si>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</si>
  <si>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</si>
  <si>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</si>
  <si>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</si>
  <si>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</si>
  <si>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</si>
  <si>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</si>
  <si>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</si>
  <si>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6=7х10</t>
  </si>
  <si>
    <t>10=8/9</t>
  </si>
  <si>
    <t>в знаменателе - количество целевых показателей - 2</t>
  </si>
  <si>
    <t>Начальник Управления капитального строительства Администрации города Воткинска</t>
  </si>
  <si>
    <t>7</t>
  </si>
  <si>
    <t xml:space="preserve">Иные мероприятия </t>
  </si>
  <si>
    <t>01.02.2017г.</t>
  </si>
  <si>
    <t>07.08.2017г.</t>
  </si>
  <si>
    <t>14.11.2017г.</t>
  </si>
  <si>
    <t>07</t>
  </si>
  <si>
    <r>
      <t>Отчет о реализации муниципальной программы_</t>
    </r>
    <r>
      <rPr>
        <u val="single"/>
        <sz val="12"/>
        <rFont val="Times New Roman"/>
        <family val="1"/>
      </rPr>
      <t>Капитальное строительство, реконструкция и капитальный  ремонт объектов муниципальной собственности</t>
    </r>
    <r>
      <rPr>
        <b/>
        <sz val="12"/>
        <rFont val="Times New Roman"/>
        <family val="1"/>
      </rPr>
      <t>_________________</t>
    </r>
  </si>
  <si>
    <t>25.01.2018г.</t>
  </si>
  <si>
    <t xml:space="preserve">Постановление Администрации г. Воткинска </t>
  </si>
  <si>
    <t>Сводная бюджетная роспись, план на 1 января  отчетного года</t>
  </si>
  <si>
    <t>Сводная бюджетная роспись на отчетную дату</t>
  </si>
  <si>
    <t>К плану на  1 января отчетного  года
(гр15/гр13*
100)</t>
  </si>
  <si>
    <t>К плану на отчетную  дату
(гр15/гр14*
100)</t>
  </si>
  <si>
    <t>1) бюджет муниципального образования</t>
  </si>
  <si>
    <t>Всего (1+2+3)</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</si>
  <si>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</si>
  <si>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</si>
  <si>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</si>
  <si>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2)  средства бюджетов других уровней бюджетной системы Российской Федерации, планируемые к привлечению</t>
  </si>
  <si>
    <t>3) иные источники</t>
  </si>
  <si>
    <t>Отношение фактических расходов к оценке расходов, %(гр6/гр5*100)</t>
  </si>
  <si>
    <t>План на отчетный год (сводная бюджетная роспись на 1 января отчетного года)</t>
  </si>
  <si>
    <t>План на отчетный период (сводная бюджетная роспись на отчетную дату)</t>
  </si>
  <si>
    <t>% исполнения к плану на отчетный год (гр9/гр7*100)</t>
  </si>
  <si>
    <t>% исполнения к плану на отчетный период (гр9/гр8*100)</t>
  </si>
  <si>
    <t>Темп роста к уровню прошлого года**, %  (гр8/гр6*100)</t>
  </si>
  <si>
    <t>10.08.2018г.</t>
  </si>
  <si>
    <t>Начальник управления капитального строительства Администрации города Воткинска</t>
  </si>
  <si>
    <t xml:space="preserve">  </t>
  </si>
  <si>
    <r>
      <t xml:space="preserve"> в числителе - (1 показатель - факт/план = 100%/100%=1)+(2 показатель - факт/план = 0км./0км.=1) = </t>
    </r>
    <r>
      <rPr>
        <b/>
        <sz val="11"/>
        <color indexed="8"/>
        <rFont val="Calibri"/>
        <family val="2"/>
      </rPr>
      <t>1+1=2</t>
    </r>
  </si>
  <si>
    <t>графа 7 СПмп = 2/2 = 1</t>
  </si>
  <si>
    <t>29.12.2018г.</t>
  </si>
  <si>
    <t>2019г</t>
  </si>
  <si>
    <t>Факт на начало отчетного периода (за прошлый год) 2018г.</t>
  </si>
  <si>
    <t>18.12.2018г.</t>
  </si>
  <si>
    <t xml:space="preserve">1) Выполнение работ по проектированию трех объектов: "Здание дошкольной образоваельной организации с группами для детей от 2-х месяцев до 3-х лет с пищеблоком и прачечной, по адресу: УР, г.Воткинск в районе ул.Тихая", "Здание дошкольной образоваельной организации с группами для детей от 2-х месяцев до 3-х лет с пищеблоком и прачечной, по адресу: УР, г.Воткинск в районе ул.Школьная","Здание дошкольной образоваельной организации с группами для детей от 2-х месяцев до 3-х лет с пищеблоком и прачечной, по адресу: УР, г.Воткинск в районе ул.Ленинградская"; 2) Выполнение СМР на трех объектах: "Здание дошкольной образоваельной организации с группами для детей от 2-х месяцев до 3-х лет с пищеблоком и прачечной, по адресу: УР, г.Воткинск в районе ул.Тихая", "Здание дошкольной образоваельной организации с группами для детей до 3-х лет с пищеблоком и прачечной, по адресу: УР, г.Воткинск, ул.Кирова,56", "Здание дошкольной образоваельной организации с группами для детей до 3-х лет с пищеблоком и прачечной, по адресу: УР, г.Воткинск, ул.Светлая,8"   </t>
  </si>
  <si>
    <t>проектирование объекта "Здание общеобразовательной школы на 825 мест в мкр.Южный г.Воткинска УР"</t>
  </si>
  <si>
    <t xml:space="preserve">                                Д.В. Габидуллин           </t>
  </si>
  <si>
    <t>за   2019 год</t>
  </si>
  <si>
    <r>
      <rPr>
        <u val="single"/>
        <sz val="10"/>
        <rFont val="Times New Roman"/>
        <family val="1"/>
      </rPr>
      <t xml:space="preserve">           31.12.2019 год     </t>
    </r>
    <r>
      <rPr>
        <sz val="10"/>
        <rFont val="Times New Roman"/>
        <family val="1"/>
      </rPr>
      <t xml:space="preserve"> </t>
    </r>
  </si>
  <si>
    <t>1110160290</t>
  </si>
  <si>
    <t>1110162200</t>
  </si>
  <si>
    <t>1110100820</t>
  </si>
  <si>
    <t>11101S0820</t>
  </si>
  <si>
    <t>1110160180</t>
  </si>
  <si>
    <t>1110160140</t>
  </si>
  <si>
    <t>111P221590</t>
  </si>
  <si>
    <t>111P251590</t>
  </si>
  <si>
    <t>1110100829</t>
  </si>
  <si>
    <t>11101S0829</t>
  </si>
  <si>
    <t>1110260150</t>
  </si>
  <si>
    <t>1110360030</t>
  </si>
  <si>
    <t>УТВЕРЖДАЮ</t>
  </si>
  <si>
    <t>проектирование объекта не завершено</t>
  </si>
  <si>
    <t>проектирование объекта не завершено "Здание дошкольной образоваельной организации с группами для детей от 2-х месяцев до 3-х лет с пищеблоком и прачечной, по адресу: УР, г.Воткинск в районе ул.Ленинградская"</t>
  </si>
  <si>
    <t>субсидия автономному учреждению: на погашение кредиторской задолженности прошлых лет, а также выполнение благоустройтсва объекта: Сохранение и развитие исторического центра города Воткинска</t>
  </si>
  <si>
    <t>субсидия на благоустройство объекта не исполнена бюджетом УР</t>
  </si>
  <si>
    <t>Выполнено техническое перевооружение в рамках капитального ремонта объекта ШРП №14 в г.Воткинске</t>
  </si>
  <si>
    <t>Обеспечено рациональное использование средств местного бюджета на материально-техническое обеспечение деятельности подразделения</t>
  </si>
  <si>
    <t>План на конец отчетного (текущего)  периода 31.12.2019 года</t>
  </si>
  <si>
    <t>Факт на конец отчетного периода 31.12.2019 года</t>
  </si>
  <si>
    <t>28.08.2019г.</t>
  </si>
  <si>
    <t>графа 9   СРмп = 157823,47/194113,47 = 0,813</t>
  </si>
  <si>
    <t>в числителе - фактически кассовый расход - 157823,47, в знаменателе - плановый расход - 194113,47</t>
  </si>
  <si>
    <t>Составление дефектных ведомостей, составление смет, технический надзор, приемка выполненных работ на объектах благоустройства дворовых и общественных территорий в г.Воткинске</t>
  </si>
  <si>
    <t xml:space="preserve">Проведена работа по составлению дефектных ведомостей, смет, проведен технический надзор и приемка выполненных работ ан объектах благоустройства дворовых и общественных территорий </t>
  </si>
  <si>
    <t>1) выполнение проектно-изыскательских работ по объекту "Газоснабжение ж/домов по ул.Пугачева, Достаевского, Подлесная г.Воткинска УР"; 2) корректировка проекта с выделением этапов строительства (пусковых комплексов): "Газоснабжение жилых домов района Вогулка в г.Воткинске"; 3) Выполнение СМР: "Газоснабжение ж.д.района Вогулка в г.Воткинске (2-3 этап)" 4) Выполнение технического паспорта на объект: Строительство канализационных сетей и сооружений хоз-бытовой канализации от ул.Тихая до КНС №2 в г.Воткинске» 5) Технический надзор на объекте "Строительство канализационных сетей и сооружений хоз-бытовой канализации от ул.Тихая до КНС№2 в г.Воткинске УР (1 этап)" 6)Технический надзор на объекте "Реконструкция участка автомобильной дороги по ул.Победы, участок от автодороги Объездная г.Воткинскадо завода РТО в г.Воткинске УР" 7) Сопровождение документации по выполнению ПИР объекта "Реконструкция участка автомобильной дороги от ул.3км Камской ж/д до ул. 6км Камской железной дороги, площадка "Сива в г.Воткинске" (ПИР)" 8) Технический надзор на объекте "Строительство повысительной насосной станции в районе ул.1905 года, в г.Воткинске УР"</t>
  </si>
  <si>
    <t>1) выполнены проектно-изыскательские работы по объекту "Газоснабжение ж/домов по ул.Пугачева, Достаевского, Подлесная г.Воткинска УР"; 2) корректировка проекта с выделением этапов строительства (пусковых комплексов): "Газоснабжение жилых домов района Вогулка в г.Воткинске"; 3) Выполнены СМР: "Газоснабжение ж.д.района Вогулка в г.Воткинске (2-3 этап)" 4) Выполнен технический паспорт на объект: Строительство канализационных сетей и сооружений хоз-бытовой канализации от ул.Тихая до КНС №2 в г.Воткинске» 5)Технический надзор на объекте "Строительство канализационных сетей и сооружений хоз-бытовой канализации от ул.Тихая до КНС№2 в г.Воткинске УР (1 этап)" 6)Технический надзор на объекте "Реконструкция участка автомобильной дороги по ул.Победы, участок от автодороги Объездная г.Воткинскадо завода РТО в г.Воткинске УР" 7) Сопровождение документации по выполнению ПИР объекта "Реконструкция участка автомобильной дороги от ул.3км Камской ж/д до ул. 6км Камской железной дороги, площадка "Сива в г.Воткинске" (ПИР)" 8) Технический надзор на объекте "Строительство повысительной насосной станции в районе ул.1905 года, в г.Воткинске УР"</t>
  </si>
  <si>
    <t>проектирование объекта находится на стадии разработки, выполнение 85% "Здание общеобразовательной школы на 825 мест в мкр.Южный г.Воткинска УР"</t>
  </si>
  <si>
    <t>кредиторская задолженность погашена, работы по благоустройству объекта "Сохранение и развитие исторического центра города Воткинска" (участок от ул.Ст.Разина до дамбы Березовского залива) выполнены в полном объеме</t>
  </si>
  <si>
    <t>Технический контроль на объекте "Строительство крытого катка с искусственным льдом в г.Воткинске"</t>
  </si>
  <si>
    <t>Выполнены услуги по проведению технического контроля на объекте "Строительство крытого катка с искусственным льдом в г.Воткинске"</t>
  </si>
  <si>
    <t>Иные мероприятия</t>
  </si>
  <si>
    <t>Сопровождение документации на объекте "Реконструкция дамбы Березовского залива г.Воткинска УР"</t>
  </si>
  <si>
    <t>Технический надзор на объекте "Капитальный ремонт скатной кровли здания МБОУ СОШ №10 в г.Воткинске</t>
  </si>
  <si>
    <t>Выполнен технический надзор на объекте "Капитальный ремонт скатной кровли здания МБОУ СОШ №10 в г.Воткинске</t>
  </si>
  <si>
    <t>Техническое перевооружение объекта ШРП №14</t>
  </si>
  <si>
    <t>1) Технический надзор на объекте "Капитальный ремонт кровли здания БУЗ УР "Воткинская районная больница", ул.1Мая,132 (объект культурного наследия)(ПИР) 2) Технический надзор на объекте "Капитальный ремонт здания МБУ ДО "Станция юных техников"(объект культурного наследия), ул.Кирова,6 замена окон</t>
  </si>
  <si>
    <t>1) Выполнен технический надзор на объекте "Капитальный ремонт кровли здания БУЗ УР "Воткинская районная больница", ул.1Мая,132 (объект культурного наследия)(ПИР) 2) Выполнен технический надзор на объекте "Капитальный ремонт здания МБУ ДО "Станция юных техников"(объект культурного наследия), ул.Кирова,6 замена окон</t>
  </si>
  <si>
    <t>графа 8  СМмп = 3/3 = 1</t>
  </si>
  <si>
    <t>в числителе - количество выполненных мероприятий - 3, в знаменателе - количество запланированных мероприятий - 3</t>
  </si>
  <si>
    <r>
      <t xml:space="preserve">графа 10    Эбс = СМмп/СРмп = 1,230                    графа 6  Эмп = СПмп </t>
    </r>
    <r>
      <rPr>
        <sz val="11"/>
        <color theme="1"/>
        <rFont val="Calibri"/>
        <family val="2"/>
      </rPr>
      <t xml:space="preserve">х </t>
    </r>
    <r>
      <rPr>
        <b/>
        <sz val="11"/>
        <color indexed="8"/>
        <rFont val="Calibri"/>
        <family val="2"/>
      </rPr>
      <t>Эбс = 1,230</t>
    </r>
  </si>
  <si>
    <t xml:space="preserve">Заместитель Главы Администрации города Воткинска по архитектуре, строительству, ЖКХ и транспорту </t>
  </si>
  <si>
    <t>А.А.Гредягин</t>
  </si>
  <si>
    <t>"__________" ____________    20____г.</t>
  </si>
  <si>
    <t>Отчет о реализации муниципальной программы_Капитальное строительство, реконструкция и капитальный  ремонт объектов муниципальной собственности за 2019 год</t>
  </si>
  <si>
    <t xml:space="preserve">1) Выполнены работы по проектированию двух объектов: "Здание дошкольной образоваельной организации с группами для детей от 2-х месяцев до 3-х лет с пищеблоком и прачечной, по адресу: УР, г.Воткинск в районе ул.Тихая", "Здание дошкольной образоваельной организации с группами для детей от 2-х месяцев до 3-х лет с пищеблоком и прачечной, по адресу: УР, г.Воткинск в районе ул.Школьная"; 2) Выполнены СМР и оснащение необходимым оборудованием на трех объектах: "Здание дошкольной образоваельной организации с группами для детей от 2-х месяцев до 3-х лет с пищеблоком и прачечной, по адресу: УР, г.Воткинск в районе ул.Тихая", "Здание дошкольной образоваельной организации с группами для детей до 3-х лет с пищеблоком и прачечной, по адресу: УР, г.Воткинск, ул.Кирова,56", "Здание дошкольной образоваельной организации с группами для детей до 3-х лет с пищеблоком и прачечной, по адресу: УР, г.Воткинск, ул.Светлая,8"3) проектирование объекта находится на стадии разработки, выполнение 85% "Здание дошкольной образоваельной организации с группами для детей от 2-х месяцев до 3-х лет с пищеблоком и прачечной, по адресу: УР, г.Воткинск в районе ул.Ленинградская", 4) Выполнение СМР на объекте: "Здание дошкольной образоваельной организации с группами для детей от 2-х месяцев до 3-х лет с пищеблоком и прачечной, по адресу: УР, г.Воткинск в районе ул.Школьная"(переходящий объект строительства 2019-2020 год)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</si>
</sst>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 numFmtId="182" formatCode="0.00_ ;\-0.00\ "/>
    <numFmt numFmtId="183" formatCode="0000"/>
    <numFmt numFmtId="184" formatCode="000000"/>
    <numFmt numFmtId="185" formatCode="#,##0.00\ &quot;₽&quot;"/>
    <numFmt numFmtId="186" formatCode="0.0000"/>
  </numFmts>
  <fonts count="69">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5"/>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b/>
      <sz val="10"/>
      <color indexed="8"/>
      <name val="Times New Roman"/>
      <family val="1"/>
    </font>
    <font>
      <b/>
      <sz val="12"/>
      <name val="Times New Roman"/>
      <family val="1"/>
    </font>
    <font>
      <b/>
      <sz val="8"/>
      <name val="Times New Roman"/>
      <family val="1"/>
    </font>
    <font>
      <sz val="10"/>
      <name val="Calibri"/>
      <family val="2"/>
    </font>
    <font>
      <sz val="11"/>
      <name val="Calibri"/>
      <family val="2"/>
    </font>
    <font>
      <b/>
      <sz val="10"/>
      <name val="Calibri"/>
      <family val="2"/>
    </font>
    <font>
      <sz val="7"/>
      <name val="Times New Roman"/>
      <family val="1"/>
    </font>
    <font>
      <u val="single"/>
      <sz val="12"/>
      <name val="Times New Roman"/>
      <family val="1"/>
    </font>
    <font>
      <sz val="11"/>
      <name val="Times New Roman"/>
      <family val="1"/>
    </font>
    <font>
      <b/>
      <sz val="8"/>
      <name val="Calibri"/>
      <family val="2"/>
    </font>
    <font>
      <b/>
      <i/>
      <sz val="8.5"/>
      <name val="Times New Roman"/>
      <family val="1"/>
    </font>
    <font>
      <sz val="8"/>
      <color indexed="8"/>
      <name val="Times New Roman"/>
      <family val="1"/>
    </font>
    <font>
      <sz val="11"/>
      <color indexed="8"/>
      <name val="Times New Roman"/>
      <family val="1"/>
    </font>
    <font>
      <vertAlign val="subscript"/>
      <sz val="8"/>
      <color indexed="8"/>
      <name val="Times New Roman"/>
      <family val="1"/>
    </font>
    <font>
      <b/>
      <sz val="11"/>
      <color indexed="8"/>
      <name val="Times New Roman"/>
      <family val="1"/>
    </font>
    <font>
      <u val="single"/>
      <sz val="10"/>
      <name val="Times New Roman"/>
      <family val="1"/>
    </font>
    <font>
      <b/>
      <u val="single"/>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1" borderId="0" applyNumberFormat="0" applyBorder="0" applyAlignment="0" applyProtection="0"/>
  </cellStyleXfs>
  <cellXfs count="298">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top"/>
    </xf>
    <xf numFmtId="0" fontId="15" fillId="0" borderId="0" xfId="0" applyFont="1" applyAlignment="1">
      <alignment/>
    </xf>
    <xf numFmtId="0" fontId="6"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6" fillId="32" borderId="10" xfId="0" applyFont="1" applyFill="1" applyBorder="1" applyAlignment="1">
      <alignment horizontal="left" vertical="center" wrapText="1"/>
    </xf>
    <xf numFmtId="0" fontId="6" fillId="32" borderId="10" xfId="0" applyFont="1" applyFill="1" applyBorder="1" applyAlignment="1">
      <alignment horizontal="left" vertical="center" wrapText="1" indent="1"/>
    </xf>
    <xf numFmtId="0" fontId="6" fillId="32" borderId="10" xfId="0" applyFont="1" applyFill="1" applyBorder="1" applyAlignment="1">
      <alignment vertical="center" wrapText="1"/>
    </xf>
    <xf numFmtId="0" fontId="17" fillId="0" borderId="0" xfId="0" applyFont="1" applyFill="1" applyAlignment="1">
      <alignment horizontal="center" wrapText="1"/>
    </xf>
    <xf numFmtId="0" fontId="13" fillId="0" borderId="0" xfId="0" applyFont="1" applyAlignment="1">
      <alignment/>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Alignment="1">
      <alignment/>
    </xf>
    <xf numFmtId="0" fontId="18" fillId="0" borderId="0" xfId="0" applyFont="1" applyFill="1" applyAlignment="1">
      <alignment horizontal="center"/>
    </xf>
    <xf numFmtId="49" fontId="14"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0" fontId="14" fillId="0" borderId="0" xfId="0" applyFont="1" applyFill="1" applyAlignment="1">
      <alignment/>
    </xf>
    <xf numFmtId="0" fontId="10" fillId="0" borderId="0" xfId="0" applyFont="1" applyFill="1" applyAlignment="1">
      <alignment/>
    </xf>
    <xf numFmtId="0" fontId="18" fillId="0" borderId="0" xfId="0" applyFont="1" applyFill="1" applyAlignment="1">
      <alignment horizontal="justify" vertical="center"/>
    </xf>
    <xf numFmtId="0" fontId="20" fillId="0" borderId="0" xfId="0" applyFont="1" applyAlignment="1">
      <alignment/>
    </xf>
    <xf numFmtId="0" fontId="10" fillId="0" borderId="0" xfId="0" applyFont="1" applyAlignment="1">
      <alignment/>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3" fontId="6" fillId="0"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0" fontId="14" fillId="0" borderId="0" xfId="0" applyFont="1" applyAlignment="1">
      <alignment horizontal="justify" vertical="center"/>
    </xf>
    <xf numFmtId="0" fontId="10" fillId="0" borderId="0" xfId="0" applyFont="1" applyAlignment="1">
      <alignment horizontal="justify" vertical="center"/>
    </xf>
    <xf numFmtId="2" fontId="20" fillId="0" borderId="0" xfId="0" applyNumberFormat="1" applyFont="1" applyAlignment="1">
      <alignment/>
    </xf>
    <xf numFmtId="2" fontId="10" fillId="0" borderId="0" xfId="0" applyNumberFormat="1" applyFont="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0" fontId="21" fillId="33" borderId="10" xfId="0" applyFont="1" applyFill="1" applyBorder="1" applyAlignment="1">
      <alignment horizontal="justify" vertical="center" wrapText="1"/>
    </xf>
    <xf numFmtId="0" fontId="21" fillId="0" borderId="0" xfId="0" applyFont="1" applyAlignment="1">
      <alignment/>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left" vertical="center" wrapText="1"/>
    </xf>
    <xf numFmtId="0" fontId="21" fillId="0" borderId="0" xfId="0" applyFont="1" applyFill="1" applyAlignment="1">
      <alignment/>
    </xf>
    <xf numFmtId="0" fontId="3" fillId="0" borderId="10" xfId="0" applyFont="1" applyFill="1" applyBorder="1" applyAlignment="1">
      <alignment horizontal="left" vertical="top" wrapText="1"/>
    </xf>
    <xf numFmtId="0" fontId="0" fillId="0" borderId="0" xfId="0" applyFill="1" applyAlignment="1">
      <alignment/>
    </xf>
    <xf numFmtId="49" fontId="6" fillId="0" borderId="10" xfId="0" applyNumberFormat="1" applyFont="1" applyFill="1" applyBorder="1" applyAlignment="1">
      <alignment horizontal="center" vertical="top"/>
    </xf>
    <xf numFmtId="2" fontId="24" fillId="0" borderId="0" xfId="0" applyNumberFormat="1" applyFont="1" applyAlignment="1">
      <alignment/>
    </xf>
    <xf numFmtId="0" fontId="24" fillId="0" borderId="0" xfId="0" applyFont="1" applyAlignment="1">
      <alignment/>
    </xf>
    <xf numFmtId="49" fontId="7" fillId="0" borderId="12"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3" fontId="7" fillId="0" borderId="10" xfId="0" applyNumberFormat="1" applyFont="1" applyFill="1" applyBorder="1" applyAlignment="1">
      <alignment horizontal="center" vertical="top"/>
    </xf>
    <xf numFmtId="0" fontId="2" fillId="0" borderId="0" xfId="0" applyFont="1" applyFill="1" applyAlignment="1">
      <alignment horizontal="center" vertical="top"/>
    </xf>
    <xf numFmtId="0" fontId="17" fillId="0" borderId="0" xfId="0" applyFont="1" applyFill="1" applyAlignment="1">
      <alignment horizontal="center" vertical="top" wrapText="1"/>
    </xf>
    <xf numFmtId="0" fontId="3" fillId="0" borderId="0" xfId="0" applyFont="1" applyFill="1" applyAlignment="1">
      <alignment horizontal="center" vertical="top"/>
    </xf>
    <xf numFmtId="0" fontId="6" fillId="0" borderId="10" xfId="0" applyFont="1" applyFill="1" applyBorder="1" applyAlignment="1">
      <alignment horizontal="center" vertical="top" wrapText="1"/>
    </xf>
    <xf numFmtId="0" fontId="14" fillId="0" borderId="0" xfId="0" applyFont="1" applyFill="1" applyAlignment="1">
      <alignment horizontal="center"/>
    </xf>
    <xf numFmtId="0" fontId="14" fillId="0" borderId="10" xfId="0" applyFont="1" applyFill="1" applyBorder="1" applyAlignment="1">
      <alignment horizontal="center" vertical="top" wrapText="1"/>
    </xf>
    <xf numFmtId="0" fontId="10" fillId="0" borderId="0" xfId="0" applyFont="1" applyAlignment="1">
      <alignment horizontal="center"/>
    </xf>
    <xf numFmtId="0" fontId="9"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top" wrapText="1"/>
    </xf>
    <xf numFmtId="0" fontId="7" fillId="0" borderId="13" xfId="0" applyFont="1" applyFill="1" applyBorder="1" applyAlignment="1">
      <alignment horizontal="center" vertical="top"/>
    </xf>
    <xf numFmtId="3" fontId="7" fillId="0" borderId="13" xfId="0" applyNumberFormat="1" applyFont="1" applyFill="1" applyBorder="1" applyAlignment="1">
      <alignment horizontal="center" vertical="top"/>
    </xf>
    <xf numFmtId="0" fontId="14" fillId="0" borderId="10" xfId="0" applyFont="1" applyFill="1" applyBorder="1" applyAlignment="1">
      <alignment horizontal="justify" vertical="top"/>
    </xf>
    <xf numFmtId="0" fontId="18" fillId="33" borderId="10" xfId="0" applyFont="1" applyFill="1" applyBorder="1" applyAlignment="1">
      <alignment horizontal="justify" vertical="top"/>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10" fillId="0" borderId="10" xfId="0" applyFont="1" applyBorder="1" applyAlignment="1">
      <alignment vertical="top" wrapText="1"/>
    </xf>
    <xf numFmtId="1"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top" wrapText="1"/>
    </xf>
    <xf numFmtId="0" fontId="7" fillId="0" borderId="12" xfId="0" applyFont="1" applyFill="1" applyBorder="1" applyAlignment="1">
      <alignment horizontal="center" vertical="top"/>
    </xf>
    <xf numFmtId="3" fontId="7"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7" fillId="0" borderId="13" xfId="0" applyFont="1" applyFill="1" applyBorder="1" applyAlignment="1">
      <alignment horizontal="center" vertical="top" wrapText="1"/>
    </xf>
    <xf numFmtId="0" fontId="7" fillId="0" borderId="13" xfId="0" applyFont="1" applyFill="1" applyBorder="1" applyAlignment="1">
      <alignment vertical="top"/>
    </xf>
    <xf numFmtId="0" fontId="7" fillId="0" borderId="11" xfId="0" applyFont="1" applyFill="1" applyBorder="1" applyAlignment="1">
      <alignment vertical="top"/>
    </xf>
    <xf numFmtId="0" fontId="19"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28" fillId="0" borderId="0" xfId="0" applyFont="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14" fillId="32" borderId="10" xfId="0" applyFont="1" applyFill="1" applyBorder="1" applyAlignment="1">
      <alignment horizontal="center" vertical="center" wrapText="1"/>
    </xf>
    <xf numFmtId="49" fontId="28"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2" fontId="28" fillId="0" borderId="10" xfId="0" applyNumberFormat="1" applyFont="1" applyBorder="1" applyAlignment="1">
      <alignment horizontal="center" vertical="center"/>
    </xf>
    <xf numFmtId="0" fontId="30" fillId="0" borderId="0" xfId="0" applyFont="1" applyAlignment="1">
      <alignment horizontal="center" vertical="center"/>
    </xf>
    <xf numFmtId="0" fontId="11" fillId="0" borderId="10" xfId="0" applyNumberFormat="1" applyFont="1" applyBorder="1" applyAlignment="1">
      <alignment horizontal="center"/>
    </xf>
    <xf numFmtId="0" fontId="15" fillId="0" borderId="10" xfId="0" applyFont="1" applyBorder="1" applyAlignment="1">
      <alignment horizontal="center" vertical="center" wrapText="1"/>
    </xf>
    <xf numFmtId="180" fontId="28" fillId="0" borderId="10" xfId="0" applyNumberFormat="1" applyFont="1" applyBorder="1" applyAlignment="1">
      <alignment horizontal="center" vertical="center"/>
    </xf>
    <xf numFmtId="0" fontId="7" fillId="0" borderId="11" xfId="0" applyFont="1" applyFill="1" applyBorder="1" applyAlignment="1">
      <alignment horizontal="center" vertical="top"/>
    </xf>
    <xf numFmtId="49" fontId="7" fillId="0" borderId="13"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178" fontId="7" fillId="32" borderId="10" xfId="0" applyNumberFormat="1" applyFont="1" applyFill="1" applyBorder="1" applyAlignment="1">
      <alignment horizontal="center" vertical="top"/>
    </xf>
    <xf numFmtId="49" fontId="7" fillId="0" borderId="10" xfId="60" applyNumberFormat="1" applyFont="1" applyFill="1" applyBorder="1" applyAlignment="1">
      <alignment horizontal="center" vertical="top"/>
    </xf>
    <xf numFmtId="0" fontId="7" fillId="32" borderId="10" xfId="0" applyFont="1" applyFill="1" applyBorder="1" applyAlignment="1">
      <alignment horizontal="center" vertical="top"/>
    </xf>
    <xf numFmtId="2" fontId="7" fillId="32" borderId="10" xfId="60" applyNumberFormat="1" applyFont="1" applyFill="1" applyBorder="1" applyAlignment="1">
      <alignment horizontal="center" vertical="top"/>
    </xf>
    <xf numFmtId="178" fontId="7" fillId="32" borderId="10" xfId="0" applyNumberFormat="1" applyFont="1" applyFill="1" applyBorder="1" applyAlignment="1">
      <alignment horizontal="right" vertical="center"/>
    </xf>
    <xf numFmtId="178" fontId="7" fillId="32" borderId="10" xfId="0" applyNumberFormat="1" applyFont="1" applyFill="1" applyBorder="1" applyAlignment="1">
      <alignment horizontal="center" vertical="center"/>
    </xf>
    <xf numFmtId="178" fontId="7" fillId="32" borderId="10" xfId="0" applyNumberFormat="1" applyFont="1" applyFill="1" applyBorder="1" applyAlignment="1">
      <alignment horizontal="right" vertical="top"/>
    </xf>
    <xf numFmtId="0" fontId="7" fillId="32" borderId="10" xfId="0" applyNumberFormat="1" applyFont="1" applyFill="1" applyBorder="1" applyAlignment="1">
      <alignment horizontal="center" vertical="top"/>
    </xf>
    <xf numFmtId="0" fontId="7" fillId="32" borderId="0" xfId="0" applyFont="1" applyFill="1" applyBorder="1" applyAlignment="1">
      <alignment horizontal="center" vertical="top"/>
    </xf>
    <xf numFmtId="0" fontId="0" fillId="32" borderId="0" xfId="0" applyFill="1" applyAlignment="1">
      <alignment/>
    </xf>
    <xf numFmtId="0" fontId="7" fillId="32" borderId="10" xfId="0" applyFont="1" applyFill="1" applyBorder="1" applyAlignment="1">
      <alignment horizontal="center" vertical="center"/>
    </xf>
    <xf numFmtId="49" fontId="3" fillId="34" borderId="10" xfId="0" applyNumberFormat="1" applyFont="1" applyFill="1" applyBorder="1" applyAlignment="1">
      <alignment horizontal="center" vertical="top"/>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14" fillId="34" borderId="10" xfId="0" applyFont="1" applyFill="1" applyBorder="1" applyAlignment="1">
      <alignment horizontal="center" vertical="top" wrapText="1"/>
    </xf>
    <xf numFmtId="0" fontId="2" fillId="34" borderId="10" xfId="0" applyFont="1" applyFill="1" applyBorder="1" applyAlignment="1">
      <alignment horizontal="center" vertical="top" wrapText="1"/>
    </xf>
    <xf numFmtId="0" fontId="14" fillId="34" borderId="10" xfId="0" applyFont="1" applyFill="1" applyBorder="1" applyAlignment="1">
      <alignment horizontal="justify" vertical="top"/>
    </xf>
    <xf numFmtId="0" fontId="21" fillId="32" borderId="0" xfId="0" applyFont="1" applyFill="1" applyAlignment="1">
      <alignment/>
    </xf>
    <xf numFmtId="0" fontId="3" fillId="34" borderId="10" xfId="0" applyFont="1" applyFill="1" applyBorder="1" applyAlignment="1">
      <alignment horizontal="left" vertical="top" wrapText="1"/>
    </xf>
    <xf numFmtId="0" fontId="25" fillId="34" borderId="10" xfId="0" applyFont="1" applyFill="1" applyBorder="1" applyAlignment="1">
      <alignment horizontal="center" vertical="top"/>
    </xf>
    <xf numFmtId="0" fontId="14" fillId="34" borderId="10" xfId="0" applyFont="1" applyFill="1" applyBorder="1" applyAlignment="1">
      <alignment vertical="top" wrapText="1"/>
    </xf>
    <xf numFmtId="0" fontId="14" fillId="0" borderId="10" xfId="0" applyFont="1" applyBorder="1" applyAlignment="1">
      <alignment horizontal="center" vertical="top" wrapText="1"/>
    </xf>
    <xf numFmtId="0" fontId="10" fillId="0" borderId="10" xfId="0" applyFont="1" applyBorder="1" applyAlignment="1">
      <alignment horizontal="center" vertical="center" wrapText="1"/>
    </xf>
    <xf numFmtId="0" fontId="6" fillId="0" borderId="10" xfId="60" applyNumberFormat="1" applyFont="1" applyFill="1" applyBorder="1" applyAlignment="1">
      <alignment horizontal="center" vertical="center" wrapText="1"/>
    </xf>
    <xf numFmtId="2" fontId="7" fillId="32" borderId="10" xfId="0" applyNumberFormat="1" applyFont="1" applyFill="1" applyBorder="1" applyAlignment="1">
      <alignment horizontal="center" vertical="top"/>
    </xf>
    <xf numFmtId="2" fontId="7" fillId="32" borderId="10" xfId="0" applyNumberFormat="1" applyFont="1" applyFill="1" applyBorder="1" applyAlignment="1">
      <alignment horizontal="center" vertical="center"/>
    </xf>
    <xf numFmtId="9" fontId="12" fillId="0" borderId="10" xfId="0" applyNumberFormat="1" applyFont="1" applyBorder="1" applyAlignment="1">
      <alignment horizontal="center"/>
    </xf>
    <xf numFmtId="9" fontId="11" fillId="0" borderId="10" xfId="0" applyNumberFormat="1" applyFont="1" applyBorder="1" applyAlignment="1">
      <alignment horizontal="center"/>
    </xf>
    <xf numFmtId="9" fontId="11" fillId="0" borderId="10" xfId="0" applyNumberFormat="1" applyFont="1" applyBorder="1" applyAlignment="1">
      <alignment horizontal="center" vertical="top"/>
    </xf>
    <xf numFmtId="0" fontId="6" fillId="0" borderId="12"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178" fontId="7" fillId="0" borderId="10" xfId="0" applyNumberFormat="1" applyFont="1" applyFill="1" applyBorder="1" applyAlignment="1">
      <alignment horizontal="center" vertical="top"/>
    </xf>
    <xf numFmtId="0" fontId="11" fillId="0" borderId="0" xfId="0" applyFont="1" applyBorder="1" applyAlignment="1">
      <alignment horizontal="center" vertical="center" wrapText="1"/>
    </xf>
    <xf numFmtId="2" fontId="7" fillId="32" borderId="10" xfId="0" applyNumberFormat="1" applyFont="1" applyFill="1" applyBorder="1" applyAlignment="1">
      <alignment horizontal="right" vertical="center"/>
    </xf>
    <xf numFmtId="2" fontId="0" fillId="32" borderId="0" xfId="0" applyNumberFormat="1" applyFill="1" applyAlignment="1">
      <alignment/>
    </xf>
    <xf numFmtId="180" fontId="7" fillId="32" borderId="10" xfId="0" applyNumberFormat="1" applyFont="1" applyFill="1" applyBorder="1" applyAlignment="1">
      <alignment horizontal="center" vertical="top"/>
    </xf>
    <xf numFmtId="4" fontId="7" fillId="32" borderId="10" xfId="60" applyNumberFormat="1" applyFont="1" applyFill="1" applyBorder="1" applyAlignment="1">
      <alignment horizontal="center" vertical="top"/>
    </xf>
    <xf numFmtId="4" fontId="7" fillId="0" borderId="10" xfId="60" applyNumberFormat="1" applyFont="1" applyFill="1" applyBorder="1" applyAlignment="1">
      <alignment horizontal="center" vertical="top"/>
    </xf>
    <xf numFmtId="4" fontId="7" fillId="32" borderId="10" xfId="60" applyNumberFormat="1" applyFont="1" applyFill="1" applyBorder="1" applyAlignment="1">
      <alignment horizontal="center" vertical="center"/>
    </xf>
    <xf numFmtId="49" fontId="7" fillId="32" borderId="10" xfId="0" applyNumberFormat="1" applyFont="1" applyFill="1" applyBorder="1" applyAlignment="1">
      <alignment horizontal="center" vertical="top"/>
    </xf>
    <xf numFmtId="49" fontId="7" fillId="32" borderId="12" xfId="0" applyNumberFormat="1" applyFont="1" applyFill="1" applyBorder="1" applyAlignment="1">
      <alignment horizontal="center" vertical="top"/>
    </xf>
    <xf numFmtId="0" fontId="7" fillId="32" borderId="10" xfId="0" applyFont="1" applyFill="1" applyBorder="1" applyAlignment="1">
      <alignment horizontal="left" vertical="top" wrapText="1"/>
    </xf>
    <xf numFmtId="0" fontId="6" fillId="32" borderId="10" xfId="0" applyFont="1" applyFill="1" applyBorder="1" applyAlignment="1">
      <alignment horizontal="center" vertical="top" wrapText="1"/>
    </xf>
    <xf numFmtId="0" fontId="8" fillId="32" borderId="0" xfId="0" applyFont="1" applyFill="1" applyAlignment="1">
      <alignment/>
    </xf>
    <xf numFmtId="0" fontId="27" fillId="0" borderId="10" xfId="0" applyFont="1" applyBorder="1" applyAlignment="1">
      <alignment horizontal="center" vertical="top" wrapText="1"/>
    </xf>
    <xf numFmtId="0" fontId="27" fillId="0" borderId="0" xfId="0" applyFont="1" applyAlignment="1">
      <alignment horizontal="center" vertical="top" wrapText="1"/>
    </xf>
    <xf numFmtId="0" fontId="14" fillId="0" borderId="10" xfId="0" applyFont="1" applyFill="1" applyBorder="1" applyAlignment="1">
      <alignment horizontal="left" vertical="top" wrapText="1"/>
    </xf>
    <xf numFmtId="0" fontId="14" fillId="0" borderId="10" xfId="0" applyFont="1" applyFill="1" applyBorder="1" applyAlignment="1">
      <alignment vertical="top" wrapText="1"/>
    </xf>
    <xf numFmtId="4" fontId="12" fillId="0" borderId="10" xfId="0" applyNumberFormat="1" applyFont="1" applyBorder="1" applyAlignment="1">
      <alignment horizontal="center" vertical="top"/>
    </xf>
    <xf numFmtId="4" fontId="11" fillId="0" borderId="10" xfId="0" applyNumberFormat="1" applyFont="1" applyBorder="1" applyAlignment="1">
      <alignment horizontal="center" vertical="top"/>
    </xf>
    <xf numFmtId="4" fontId="6" fillId="32" borderId="10" xfId="0" applyNumberFormat="1" applyFont="1" applyFill="1" applyBorder="1" applyAlignment="1">
      <alignment horizontal="center" vertical="top"/>
    </xf>
    <xf numFmtId="2" fontId="7" fillId="0" borderId="10" xfId="60" applyNumberFormat="1" applyFont="1" applyFill="1" applyBorder="1" applyAlignment="1">
      <alignment horizontal="center" vertical="top"/>
    </xf>
    <xf numFmtId="0" fontId="20" fillId="0" borderId="0" xfId="0" applyFont="1" applyFill="1" applyAlignment="1">
      <alignment horizontal="center" vertical="top"/>
    </xf>
    <xf numFmtId="4" fontId="7" fillId="0" borderId="10" xfId="60" applyNumberFormat="1" applyFont="1" applyFill="1" applyBorder="1" applyAlignment="1">
      <alignment horizontal="center" vertical="top" wrapText="1"/>
    </xf>
    <xf numFmtId="4" fontId="7" fillId="0" borderId="10" xfId="0" applyNumberFormat="1" applyFont="1" applyFill="1" applyBorder="1" applyAlignment="1">
      <alignment horizontal="center" vertical="top"/>
    </xf>
    <xf numFmtId="4" fontId="7" fillId="0" borderId="10" xfId="0" applyNumberFormat="1" applyFont="1" applyFill="1" applyBorder="1" applyAlignment="1">
      <alignment horizontal="center" vertical="center"/>
    </xf>
    <xf numFmtId="4" fontId="7" fillId="0" borderId="10" xfId="60" applyNumberFormat="1" applyFont="1" applyFill="1" applyBorder="1" applyAlignment="1">
      <alignment horizontal="center" vertical="center"/>
    </xf>
    <xf numFmtId="4" fontId="7" fillId="0" borderId="10" xfId="0" applyNumberFormat="1" applyFont="1" applyFill="1" applyBorder="1" applyAlignment="1">
      <alignment horizontal="center" vertical="top" wrapText="1"/>
    </xf>
    <xf numFmtId="4" fontId="7" fillId="0" borderId="10" xfId="0" applyNumberFormat="1" applyFont="1" applyFill="1" applyBorder="1" applyAlignment="1">
      <alignment horizontal="center" vertical="center" wrapText="1"/>
    </xf>
    <xf numFmtId="4" fontId="26" fillId="34" borderId="10" xfId="60" applyNumberFormat="1" applyFont="1" applyFill="1" applyBorder="1" applyAlignment="1">
      <alignment horizontal="center" vertical="center"/>
    </xf>
    <xf numFmtId="4" fontId="26" fillId="30" borderId="10" xfId="60" applyNumberFormat="1" applyFont="1" applyFill="1" applyBorder="1" applyAlignment="1">
      <alignment horizontal="center" vertical="center"/>
    </xf>
    <xf numFmtId="4" fontId="26" fillId="7" borderId="10" xfId="0" applyNumberFormat="1" applyFont="1" applyFill="1" applyBorder="1" applyAlignment="1">
      <alignment horizontal="center" vertical="center"/>
    </xf>
    <xf numFmtId="4" fontId="26" fillId="13" borderId="10" xfId="0" applyNumberFormat="1" applyFont="1" applyFill="1" applyBorder="1" applyAlignment="1">
      <alignment horizontal="center" vertical="center"/>
    </xf>
    <xf numFmtId="0" fontId="14" fillId="34" borderId="10" xfId="0" applyFont="1" applyFill="1" applyBorder="1" applyAlignment="1">
      <alignment horizontal="left" vertical="center" wrapText="1"/>
    </xf>
    <xf numFmtId="0" fontId="14" fillId="0" borderId="0" xfId="0" applyFont="1" applyAlignment="1">
      <alignment/>
    </xf>
    <xf numFmtId="0" fontId="15" fillId="0" borderId="10" xfId="0" applyFont="1" applyBorder="1" applyAlignment="1">
      <alignment horizontal="left" vertical="center" wrapText="1"/>
    </xf>
    <xf numFmtId="0" fontId="1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2" fillId="34" borderId="10" xfId="0" applyFont="1" applyFill="1" applyBorder="1" applyAlignment="1">
      <alignment horizontal="left" vertical="center" wrapText="1"/>
    </xf>
    <xf numFmtId="178" fontId="7" fillId="32" borderId="12" xfId="0" applyNumberFormat="1" applyFont="1" applyFill="1" applyBorder="1" applyAlignment="1">
      <alignment horizontal="center" vertical="center"/>
    </xf>
    <xf numFmtId="4" fontId="7" fillId="0" borderId="11" xfId="60" applyNumberFormat="1" applyFont="1" applyFill="1" applyBorder="1" applyAlignment="1">
      <alignment horizontal="center" vertical="center" wrapText="1"/>
    </xf>
    <xf numFmtId="0" fontId="6" fillId="0" borderId="13" xfId="0" applyFont="1" applyFill="1" applyBorder="1" applyAlignment="1">
      <alignment horizontal="left" vertical="top" wrapText="1"/>
    </xf>
    <xf numFmtId="49" fontId="7" fillId="0" borderId="12" xfId="0" applyNumberFormat="1" applyFont="1" applyFill="1" applyBorder="1" applyAlignment="1">
      <alignment vertical="top"/>
    </xf>
    <xf numFmtId="49" fontId="7" fillId="0" borderId="10" xfId="0" applyNumberFormat="1" applyFont="1" applyFill="1" applyBorder="1" applyAlignment="1">
      <alignment vertical="top"/>
    </xf>
    <xf numFmtId="49" fontId="7" fillId="0" borderId="13" xfId="0" applyNumberFormat="1" applyFont="1" applyFill="1" applyBorder="1" applyAlignment="1">
      <alignment vertical="top"/>
    </xf>
    <xf numFmtId="49" fontId="7" fillId="0" borderId="11" xfId="0" applyNumberFormat="1" applyFont="1" applyFill="1" applyBorder="1" applyAlignment="1">
      <alignment vertical="top"/>
    </xf>
    <xf numFmtId="4" fontId="7" fillId="0" borderId="12" xfId="60" applyNumberFormat="1" applyFont="1" applyFill="1" applyBorder="1" applyAlignment="1">
      <alignment horizontal="center" vertical="center"/>
    </xf>
    <xf numFmtId="4" fontId="7" fillId="0" borderId="10" xfId="60" applyNumberFormat="1" applyFont="1" applyFill="1" applyBorder="1" applyAlignment="1">
      <alignment horizontal="center" vertical="center" wrapText="1"/>
    </xf>
    <xf numFmtId="4" fontId="7" fillId="0" borderId="11" xfId="60" applyNumberFormat="1" applyFont="1" applyFill="1" applyBorder="1" applyAlignment="1">
      <alignment horizontal="center" vertical="center"/>
    </xf>
    <xf numFmtId="4" fontId="0" fillId="0" borderId="0" xfId="0" applyNumberFormat="1" applyAlignment="1">
      <alignment/>
    </xf>
    <xf numFmtId="9" fontId="0" fillId="0" borderId="0" xfId="0" applyNumberFormat="1" applyAlignment="1">
      <alignment horizontal="center"/>
    </xf>
    <xf numFmtId="4" fontId="0" fillId="0" borderId="0" xfId="0" applyNumberFormat="1" applyAlignment="1">
      <alignment horizontal="center"/>
    </xf>
    <xf numFmtId="0" fontId="32" fillId="0" borderId="0" xfId="42" applyFont="1" applyBorder="1" applyAlignment="1">
      <alignment horizontal="center" vertical="center"/>
    </xf>
    <xf numFmtId="0" fontId="32" fillId="0" borderId="14" xfId="42" applyFont="1" applyBorder="1" applyAlignment="1">
      <alignment vertical="center" wrapText="1"/>
    </xf>
    <xf numFmtId="0" fontId="14" fillId="34" borderId="10" xfId="0" applyFont="1" applyFill="1" applyBorder="1" applyAlignment="1">
      <alignment horizontal="left" vertical="top" wrapText="1"/>
    </xf>
    <xf numFmtId="0" fontId="14" fillId="0" borderId="10" xfId="0" applyFont="1" applyFill="1" applyBorder="1" applyAlignment="1">
      <alignment horizontal="left" vertical="center" wrapText="1"/>
    </xf>
    <xf numFmtId="0" fontId="2" fillId="34"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14" fillId="0" borderId="10" xfId="0" applyFont="1" applyBorder="1" applyAlignment="1">
      <alignment horizontal="left" vertical="top" wrapText="1"/>
    </xf>
    <xf numFmtId="0" fontId="2" fillId="0" borderId="10" xfId="0" applyFont="1" applyFill="1" applyBorder="1" applyAlignment="1">
      <alignment horizontal="justify" vertical="top" wrapText="1"/>
    </xf>
    <xf numFmtId="0" fontId="32" fillId="0" borderId="0" xfId="42" applyFont="1" applyBorder="1" applyAlignment="1">
      <alignment horizontal="center" vertical="center"/>
    </xf>
    <xf numFmtId="0" fontId="0" fillId="0" borderId="0" xfId="0" applyAlignment="1">
      <alignment horizontal="center" vertical="center"/>
    </xf>
    <xf numFmtId="0" fontId="33" fillId="0" borderId="0" xfId="42" applyFont="1" applyBorder="1" applyAlignment="1">
      <alignment horizontal="left" vertical="center" wrapText="1"/>
    </xf>
    <xf numFmtId="0" fontId="0" fillId="0" borderId="0" xfId="0" applyAlignment="1">
      <alignment horizontal="left" vertical="center" wrapText="1"/>
    </xf>
    <xf numFmtId="0" fontId="33" fillId="0" borderId="0" xfId="42" applyFont="1" applyBorder="1" applyAlignment="1">
      <alignment horizontal="center" vertical="center" wrapText="1"/>
    </xf>
    <xf numFmtId="0" fontId="33" fillId="0" borderId="0" xfId="42" applyFont="1" applyBorder="1" applyAlignment="1">
      <alignment horizontal="left" wrapText="1"/>
    </xf>
    <xf numFmtId="0" fontId="0" fillId="0" borderId="0" xfId="0" applyAlignment="1">
      <alignment horizontal="left" wrapText="1"/>
    </xf>
    <xf numFmtId="0" fontId="17" fillId="0" borderId="0" xfId="0" applyFont="1" applyFill="1" applyAlignment="1">
      <alignment horizontal="center" wrapText="1"/>
    </xf>
    <xf numFmtId="0" fontId="33" fillId="0" borderId="0" xfId="0" applyFont="1" applyFill="1" applyAlignment="1">
      <alignment horizontal="center" wrapText="1"/>
    </xf>
    <xf numFmtId="3" fontId="7" fillId="0" borderId="12" xfId="0" applyNumberFormat="1" applyFont="1" applyFill="1" applyBorder="1" applyAlignment="1">
      <alignment horizontal="center" vertical="top"/>
    </xf>
    <xf numFmtId="3" fontId="7" fillId="0" borderId="11" xfId="0" applyNumberFormat="1" applyFont="1" applyFill="1" applyBorder="1" applyAlignment="1">
      <alignment horizontal="center" vertical="top"/>
    </xf>
    <xf numFmtId="178" fontId="7" fillId="32" borderId="12" xfId="0" applyNumberFormat="1" applyFont="1" applyFill="1" applyBorder="1" applyAlignment="1">
      <alignment horizontal="center" vertical="center"/>
    </xf>
    <xf numFmtId="178" fontId="7" fillId="32" borderId="11" xfId="0" applyNumberFormat="1" applyFont="1" applyFill="1" applyBorder="1" applyAlignment="1">
      <alignment horizontal="center" vertical="center"/>
    </xf>
    <xf numFmtId="3" fontId="7" fillId="0" borderId="10" xfId="0" applyNumberFormat="1" applyFont="1" applyFill="1" applyBorder="1" applyAlignment="1">
      <alignment horizontal="center" vertical="top"/>
    </xf>
    <xf numFmtId="0" fontId="7" fillId="32" borderId="12" xfId="0" applyFont="1" applyFill="1" applyBorder="1" applyAlignment="1">
      <alignment horizontal="center" vertical="top"/>
    </xf>
    <xf numFmtId="0" fontId="7" fillId="32" borderId="13" xfId="0" applyFont="1" applyFill="1" applyBorder="1" applyAlignment="1">
      <alignment horizontal="center" vertical="top"/>
    </xf>
    <xf numFmtId="0" fontId="7" fillId="32" borderId="11" xfId="0" applyFont="1" applyFill="1" applyBorder="1" applyAlignment="1">
      <alignment horizontal="center" vertical="top"/>
    </xf>
    <xf numFmtId="49" fontId="7" fillId="0" borderId="12"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1" xfId="0" applyFont="1" applyFill="1" applyBorder="1" applyAlignment="1">
      <alignment horizontal="center" vertical="top" wrapText="1"/>
    </xf>
    <xf numFmtId="0" fontId="7" fillId="0" borderId="12" xfId="0" applyFont="1" applyFill="1" applyBorder="1" applyAlignment="1">
      <alignment horizontal="center" vertical="top"/>
    </xf>
    <xf numFmtId="0" fontId="7" fillId="0" borderId="11" xfId="0" applyFont="1" applyFill="1" applyBorder="1" applyAlignment="1">
      <alignment horizontal="center" vertical="top"/>
    </xf>
    <xf numFmtId="49" fontId="7" fillId="0" borderId="12" xfId="60" applyNumberFormat="1" applyFont="1" applyFill="1" applyBorder="1" applyAlignment="1">
      <alignment horizontal="center" vertical="top"/>
    </xf>
    <xf numFmtId="49" fontId="7" fillId="0" borderId="11" xfId="60" applyNumberFormat="1" applyFont="1" applyFill="1" applyBorder="1" applyAlignment="1">
      <alignment horizontal="center" vertical="top"/>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3" xfId="0" applyFont="1" applyFill="1" applyBorder="1" applyAlignment="1">
      <alignment horizontal="center" vertical="top"/>
    </xf>
    <xf numFmtId="0" fontId="7" fillId="0" borderId="10" xfId="0" applyFont="1" applyFill="1" applyBorder="1" applyAlignment="1">
      <alignment horizontal="center" vertical="top"/>
    </xf>
    <xf numFmtId="3" fontId="7" fillId="0" borderId="13"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2" fillId="0" borderId="0" xfId="0" applyFont="1" applyFill="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1" fillId="0" borderId="0" xfId="0" applyFont="1" applyFill="1" applyAlignment="1">
      <alignment horizontal="center" wrapText="1"/>
    </xf>
    <xf numFmtId="0" fontId="2" fillId="0" borderId="0" xfId="0" applyFont="1" applyFill="1" applyAlignment="1">
      <alignment horizontal="center" wrapText="1"/>
    </xf>
    <xf numFmtId="0" fontId="6" fillId="0" borderId="13" xfId="0" applyFont="1" applyFill="1" applyBorder="1" applyAlignment="1">
      <alignment horizontal="center"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left" vertical="top" wrapText="1"/>
    </xf>
    <xf numFmtId="0" fontId="7" fillId="32" borderId="12" xfId="0" applyFont="1" applyFill="1" applyBorder="1" applyAlignment="1">
      <alignment horizontal="center" vertical="center"/>
    </xf>
    <xf numFmtId="0" fontId="7" fillId="32" borderId="11" xfId="0" applyFont="1" applyFill="1" applyBorder="1" applyAlignment="1">
      <alignment horizontal="center" vertical="center"/>
    </xf>
    <xf numFmtId="0" fontId="6" fillId="32" borderId="15"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left" vertical="center" wrapText="1"/>
    </xf>
    <xf numFmtId="0" fontId="6" fillId="32" borderId="10" xfId="0" applyFont="1" applyFill="1" applyBorder="1" applyAlignment="1">
      <alignment horizontal="center" vertical="center" wrapText="1"/>
    </xf>
    <xf numFmtId="0" fontId="16" fillId="0" borderId="0" xfId="0" applyFont="1" applyAlignment="1">
      <alignment horizontal="center" vertical="center"/>
    </xf>
    <xf numFmtId="0" fontId="8" fillId="0" borderId="0" xfId="0" applyFont="1" applyAlignment="1">
      <alignment horizontal="center" vertical="center"/>
    </xf>
    <xf numFmtId="0" fontId="9" fillId="32" borderId="10"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14" fillId="0" borderId="12" xfId="0" applyFont="1" applyBorder="1" applyAlignment="1">
      <alignment horizontal="center" vertical="top" wrapText="1"/>
    </xf>
    <xf numFmtId="0" fontId="14" fillId="0" borderId="11" xfId="0" applyFont="1" applyBorder="1" applyAlignment="1">
      <alignment horizontal="center" vertical="top" wrapText="1"/>
    </xf>
    <xf numFmtId="0" fontId="3" fillId="0" borderId="0" xfId="0" applyFont="1" applyFill="1" applyAlignment="1">
      <alignment horizontal="center"/>
    </xf>
    <xf numFmtId="0" fontId="19" fillId="0" borderId="0" xfId="0" applyFont="1" applyFill="1" applyAlignment="1">
      <alignment/>
    </xf>
    <xf numFmtId="0" fontId="14" fillId="0" borderId="15" xfId="0" applyFont="1" applyFill="1" applyBorder="1" applyAlignment="1">
      <alignment horizontal="center" vertical="justify" wrapText="1"/>
    </xf>
    <xf numFmtId="0" fontId="14" fillId="0" borderId="16" xfId="0" applyFont="1" applyFill="1" applyBorder="1" applyAlignment="1">
      <alignment horizontal="center" vertical="justify" wrapText="1"/>
    </xf>
    <xf numFmtId="0" fontId="14" fillId="0" borderId="17"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Fill="1" applyAlignment="1">
      <alignment horizontal="center" wrapText="1"/>
    </xf>
    <xf numFmtId="0" fontId="2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172" fontId="7" fillId="0" borderId="15" xfId="0" applyNumberFormat="1" applyFont="1" applyFill="1" applyBorder="1" applyAlignment="1">
      <alignment horizontal="center"/>
    </xf>
    <xf numFmtId="172" fontId="7" fillId="0" borderId="16" xfId="0" applyNumberFormat="1" applyFont="1" applyFill="1" applyBorder="1" applyAlignment="1">
      <alignment horizontal="center"/>
    </xf>
    <xf numFmtId="172" fontId="7" fillId="0" borderId="17" xfId="0" applyNumberFormat="1" applyFont="1" applyFill="1" applyBorder="1" applyAlignment="1">
      <alignment horizontal="center"/>
    </xf>
    <xf numFmtId="0" fontId="14" fillId="0" borderId="10" xfId="0" applyFont="1" applyFill="1" applyBorder="1" applyAlignment="1">
      <alignment/>
    </xf>
    <xf numFmtId="0" fontId="24" fillId="0" borderId="0" xfId="0" applyFont="1" applyAlignment="1">
      <alignment horizontal="left"/>
    </xf>
    <xf numFmtId="0" fontId="24" fillId="0" borderId="0" xfId="0" applyFont="1" applyAlignment="1">
      <alignment horizontal="left" wrapText="1"/>
    </xf>
    <xf numFmtId="0" fontId="7" fillId="0" borderId="10" xfId="0" applyFont="1" applyFill="1" applyBorder="1" applyAlignment="1">
      <alignment horizontal="center"/>
    </xf>
    <xf numFmtId="0" fontId="10" fillId="0" borderId="13" xfId="0" applyFont="1" applyBorder="1" applyAlignment="1">
      <alignment/>
    </xf>
    <xf numFmtId="0" fontId="10" fillId="0" borderId="11" xfId="0" applyFont="1" applyBorder="1" applyAlignment="1">
      <alignment/>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Alignment="1">
      <alignment horizontal="center" vertic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30"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
  <sheetViews>
    <sheetView zoomScalePageLayoutView="0" workbookViewId="0" topLeftCell="A1">
      <selection activeCell="A7" sqref="A7:Q7"/>
    </sheetView>
  </sheetViews>
  <sheetFormatPr defaultColWidth="9.140625" defaultRowHeight="15"/>
  <cols>
    <col min="18" max="18" width="13.8515625" style="0" customWidth="1"/>
  </cols>
  <sheetData>
    <row r="1" spans="1:18" ht="15.75">
      <c r="A1" s="5"/>
      <c r="B1" s="5"/>
      <c r="C1" s="5"/>
      <c r="D1" s="5"/>
      <c r="E1" s="5"/>
      <c r="F1" s="5"/>
      <c r="G1" s="5"/>
      <c r="H1" s="5"/>
      <c r="I1" s="5"/>
      <c r="J1" s="5"/>
      <c r="K1" s="5"/>
      <c r="L1" s="5"/>
      <c r="M1" s="5"/>
      <c r="O1" s="199" t="s">
        <v>172</v>
      </c>
      <c r="P1" s="200"/>
      <c r="Q1" s="200"/>
      <c r="R1" s="190"/>
    </row>
    <row r="2" spans="1:18" ht="46.5" customHeight="1">
      <c r="A2" s="5"/>
      <c r="B2" s="5"/>
      <c r="C2" s="5"/>
      <c r="D2" s="5"/>
      <c r="E2" s="5"/>
      <c r="F2" s="5"/>
      <c r="G2" s="5"/>
      <c r="H2" s="5"/>
      <c r="I2" s="5"/>
      <c r="J2" s="5"/>
      <c r="K2" s="5"/>
      <c r="L2" s="5"/>
      <c r="M2" s="5"/>
      <c r="O2" s="201" t="s">
        <v>202</v>
      </c>
      <c r="P2" s="202"/>
      <c r="Q2" s="202"/>
      <c r="R2" s="202"/>
    </row>
    <row r="3" spans="1:18" ht="30.75" customHeight="1">
      <c r="A3" s="5"/>
      <c r="B3" s="5"/>
      <c r="C3" s="5"/>
      <c r="D3" s="5"/>
      <c r="E3" s="5"/>
      <c r="F3" s="5"/>
      <c r="G3" s="5"/>
      <c r="H3" s="5"/>
      <c r="I3" s="5"/>
      <c r="J3" s="5"/>
      <c r="K3" s="5"/>
      <c r="L3" s="5"/>
      <c r="M3" s="5"/>
      <c r="O3" s="191"/>
      <c r="P3" s="191"/>
      <c r="Q3" s="203" t="s">
        <v>203</v>
      </c>
      <c r="R3" s="203"/>
    </row>
    <row r="4" spans="1:18" ht="27" customHeight="1">
      <c r="A4" s="5"/>
      <c r="B4" s="5"/>
      <c r="C4" s="5"/>
      <c r="D4" s="5"/>
      <c r="E4" s="5"/>
      <c r="F4" s="5"/>
      <c r="G4" s="5"/>
      <c r="H4" s="5"/>
      <c r="I4" s="5"/>
      <c r="J4" s="5"/>
      <c r="K4" s="5"/>
      <c r="L4" s="5"/>
      <c r="M4" s="5"/>
      <c r="O4" s="204" t="s">
        <v>204</v>
      </c>
      <c r="P4" s="205"/>
      <c r="Q4" s="205"/>
      <c r="R4" s="205"/>
    </row>
    <row r="5" spans="1:17" ht="55.5" customHeight="1">
      <c r="A5" s="5"/>
      <c r="B5" s="5"/>
      <c r="C5" s="5"/>
      <c r="D5" s="5"/>
      <c r="E5" s="5"/>
      <c r="F5" s="5"/>
      <c r="G5" s="5"/>
      <c r="H5" s="5"/>
      <c r="I5" s="5"/>
      <c r="J5" s="5"/>
      <c r="K5" s="5"/>
      <c r="L5" s="5"/>
      <c r="M5" s="5"/>
      <c r="N5" s="3"/>
      <c r="O5" s="3"/>
      <c r="P5" s="5"/>
      <c r="Q5" s="5"/>
    </row>
    <row r="6" spans="1:17" ht="30.75" customHeight="1">
      <c r="A6" s="206" t="s">
        <v>205</v>
      </c>
      <c r="B6" s="206"/>
      <c r="C6" s="206"/>
      <c r="D6" s="206"/>
      <c r="E6" s="206"/>
      <c r="F6" s="206"/>
      <c r="G6" s="206"/>
      <c r="H6" s="206"/>
      <c r="I6" s="206"/>
      <c r="J6" s="206"/>
      <c r="K6" s="206"/>
      <c r="L6" s="206"/>
      <c r="M6" s="206"/>
      <c r="N6" s="206"/>
      <c r="O6" s="206"/>
      <c r="P6" s="206"/>
      <c r="Q6" s="206"/>
    </row>
    <row r="7" spans="1:17" ht="15.75">
      <c r="A7" s="206"/>
      <c r="B7" s="207"/>
      <c r="C7" s="207"/>
      <c r="D7" s="207"/>
      <c r="E7" s="207"/>
      <c r="F7" s="207"/>
      <c r="G7" s="207"/>
      <c r="H7" s="207"/>
      <c r="I7" s="207"/>
      <c r="J7" s="207"/>
      <c r="K7" s="207"/>
      <c r="L7" s="207"/>
      <c r="M7" s="207"/>
      <c r="N7" s="207"/>
      <c r="O7" s="207"/>
      <c r="P7" s="207"/>
      <c r="Q7" s="207"/>
    </row>
  </sheetData>
  <sheetProtection/>
  <mergeCells count="6">
    <mergeCell ref="O1:Q1"/>
    <mergeCell ref="O2:R2"/>
    <mergeCell ref="Q3:R3"/>
    <mergeCell ref="O4:R4"/>
    <mergeCell ref="A6:Q6"/>
    <mergeCell ref="A7:Q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92D050"/>
  </sheetPr>
  <dimension ref="A1:Q56"/>
  <sheetViews>
    <sheetView zoomScale="110" zoomScaleNormal="110" workbookViewId="0" topLeftCell="A8">
      <selection activeCell="A6" sqref="A6:IV7"/>
    </sheetView>
  </sheetViews>
  <sheetFormatPr defaultColWidth="9.140625" defaultRowHeight="15"/>
  <cols>
    <col min="1" max="5" width="3.28125" style="0" customWidth="1"/>
    <col min="6" max="6" width="31.8515625" style="0" customWidth="1"/>
    <col min="7" max="7" width="13.421875" style="0" customWidth="1"/>
    <col min="8" max="8" width="5.421875" style="0" customWidth="1"/>
    <col min="9" max="10" width="4.00390625" style="0" customWidth="1"/>
    <col min="11" max="11" width="8.7109375" style="0" customWidth="1"/>
    <col min="12" max="12" width="4.57421875" style="0" customWidth="1"/>
    <col min="13" max="13" width="9.00390625" style="159" customWidth="1"/>
    <col min="14" max="14" width="9.421875" style="0" customWidth="1"/>
    <col min="15" max="15" width="14.28125" style="0" customWidth="1"/>
    <col min="16" max="17" width="9.57421875" style="0" customWidth="1"/>
  </cols>
  <sheetData>
    <row r="1" spans="1:17" ht="13.5" customHeight="1" hidden="1">
      <c r="A1" s="5"/>
      <c r="B1" s="5"/>
      <c r="C1" s="5"/>
      <c r="D1" s="5"/>
      <c r="E1" s="5"/>
      <c r="F1" s="5"/>
      <c r="G1" s="5"/>
      <c r="H1" s="5"/>
      <c r="I1" s="5"/>
      <c r="J1" s="5"/>
      <c r="K1" s="5"/>
      <c r="L1" s="5"/>
      <c r="M1" s="63"/>
      <c r="O1" s="235" t="s">
        <v>37</v>
      </c>
      <c r="P1" s="235"/>
      <c r="Q1" s="235"/>
    </row>
    <row r="2" spans="1:17" ht="47.25" customHeight="1" hidden="1">
      <c r="A2" s="5"/>
      <c r="B2" s="5"/>
      <c r="C2" s="5"/>
      <c r="D2" s="5"/>
      <c r="E2" s="5"/>
      <c r="F2" s="5"/>
      <c r="G2" s="5"/>
      <c r="H2" s="5"/>
      <c r="I2" s="5"/>
      <c r="J2" s="5"/>
      <c r="K2" s="5"/>
      <c r="L2" s="5"/>
      <c r="M2" s="63"/>
      <c r="O2" s="236" t="s">
        <v>119</v>
      </c>
      <c r="P2" s="236"/>
      <c r="Q2" s="236"/>
    </row>
    <row r="3" spans="1:17" ht="18" customHeight="1" hidden="1">
      <c r="A3" s="5"/>
      <c r="B3" s="5"/>
      <c r="C3" s="5"/>
      <c r="D3" s="5"/>
      <c r="E3" s="5"/>
      <c r="F3" s="5"/>
      <c r="G3" s="5"/>
      <c r="H3" s="5"/>
      <c r="I3" s="5"/>
      <c r="J3" s="5"/>
      <c r="K3" s="5"/>
      <c r="L3" s="5"/>
      <c r="M3" s="63"/>
      <c r="O3" s="238" t="s">
        <v>157</v>
      </c>
      <c r="P3" s="239"/>
      <c r="Q3" s="239"/>
    </row>
    <row r="4" spans="1:17" ht="17.25" customHeight="1" hidden="1">
      <c r="A4" s="5"/>
      <c r="B4" s="5"/>
      <c r="C4" s="5"/>
      <c r="D4" s="5"/>
      <c r="E4" s="5"/>
      <c r="F4" s="5"/>
      <c r="G4" s="5"/>
      <c r="H4" s="5"/>
      <c r="I4" s="5"/>
      <c r="J4" s="5"/>
      <c r="K4" s="5"/>
      <c r="L4" s="5"/>
      <c r="M4" s="63"/>
      <c r="O4" s="236" t="s">
        <v>159</v>
      </c>
      <c r="P4" s="236"/>
      <c r="Q4" s="236"/>
    </row>
    <row r="5" spans="1:17" ht="13.5" customHeight="1" hidden="1">
      <c r="A5" s="5"/>
      <c r="B5" s="5"/>
      <c r="C5" s="5"/>
      <c r="D5" s="5"/>
      <c r="E5" s="5"/>
      <c r="F5" s="5"/>
      <c r="G5" s="5"/>
      <c r="H5" s="5"/>
      <c r="I5" s="5"/>
      <c r="J5" s="5"/>
      <c r="K5" s="5"/>
      <c r="L5" s="5"/>
      <c r="M5" s="63"/>
      <c r="N5" s="3"/>
      <c r="O5" s="3"/>
      <c r="P5" s="5"/>
      <c r="Q5" s="5"/>
    </row>
    <row r="6" spans="1:17" ht="31.5" customHeight="1" hidden="1">
      <c r="A6" s="206" t="s">
        <v>126</v>
      </c>
      <c r="B6" s="206"/>
      <c r="C6" s="206"/>
      <c r="D6" s="206"/>
      <c r="E6" s="206"/>
      <c r="F6" s="206"/>
      <c r="G6" s="206"/>
      <c r="H6" s="206"/>
      <c r="I6" s="206"/>
      <c r="J6" s="206"/>
      <c r="K6" s="206"/>
      <c r="L6" s="206"/>
      <c r="M6" s="206"/>
      <c r="N6" s="206"/>
      <c r="O6" s="206"/>
      <c r="P6" s="206"/>
      <c r="Q6" s="206"/>
    </row>
    <row r="7" spans="1:17" ht="17.25" customHeight="1" hidden="1">
      <c r="A7" s="206" t="s">
        <v>158</v>
      </c>
      <c r="B7" s="206"/>
      <c r="C7" s="206"/>
      <c r="D7" s="206"/>
      <c r="E7" s="206"/>
      <c r="F7" s="206"/>
      <c r="G7" s="206"/>
      <c r="H7" s="206"/>
      <c r="I7" s="206"/>
      <c r="J7" s="206"/>
      <c r="K7" s="206"/>
      <c r="L7" s="206"/>
      <c r="M7" s="206"/>
      <c r="N7" s="206"/>
      <c r="O7" s="206"/>
      <c r="P7" s="206"/>
      <c r="Q7" s="206"/>
    </row>
    <row r="8" spans="1:17" ht="13.5" customHeight="1">
      <c r="A8" s="19"/>
      <c r="B8" s="19"/>
      <c r="C8" s="19"/>
      <c r="D8" s="19"/>
      <c r="E8" s="19"/>
      <c r="F8" s="19"/>
      <c r="G8" s="19"/>
      <c r="H8" s="19"/>
      <c r="I8" s="19"/>
      <c r="J8" s="19"/>
      <c r="K8" s="19"/>
      <c r="L8" s="19"/>
      <c r="M8" s="64"/>
      <c r="N8" s="19"/>
      <c r="O8" s="19"/>
      <c r="P8" s="19"/>
      <c r="Q8" s="19"/>
    </row>
    <row r="9" spans="1:17" ht="13.5" customHeight="1">
      <c r="A9" s="237" t="s">
        <v>54</v>
      </c>
      <c r="B9" s="237"/>
      <c r="C9" s="237"/>
      <c r="D9" s="237"/>
      <c r="E9" s="237"/>
      <c r="F9" s="237"/>
      <c r="G9" s="237"/>
      <c r="H9" s="237"/>
      <c r="I9" s="237"/>
      <c r="J9" s="237"/>
      <c r="K9" s="237"/>
      <c r="L9" s="237"/>
      <c r="M9" s="237"/>
      <c r="N9" s="237"/>
      <c r="O9" s="237"/>
      <c r="P9" s="237"/>
      <c r="Q9" s="237"/>
    </row>
    <row r="10" spans="1:17" ht="13.5" customHeight="1">
      <c r="A10" s="5"/>
      <c r="B10" s="5"/>
      <c r="C10" s="5"/>
      <c r="D10" s="4"/>
      <c r="E10" s="4"/>
      <c r="F10" s="4"/>
      <c r="G10" s="4"/>
      <c r="H10" s="4"/>
      <c r="I10" s="4"/>
      <c r="J10" s="4"/>
      <c r="K10" s="4"/>
      <c r="L10" s="4"/>
      <c r="M10" s="65"/>
      <c r="N10" s="4"/>
      <c r="O10" s="4"/>
      <c r="P10" s="4"/>
      <c r="Q10" s="4"/>
    </row>
    <row r="11" spans="1:17" ht="37.5" customHeight="1">
      <c r="A11" s="224" t="s">
        <v>9</v>
      </c>
      <c r="B11" s="225"/>
      <c r="C11" s="225"/>
      <c r="D11" s="225"/>
      <c r="E11" s="226"/>
      <c r="F11" s="8" t="s">
        <v>23</v>
      </c>
      <c r="G11" s="231" t="s">
        <v>24</v>
      </c>
      <c r="H11" s="224" t="s">
        <v>25</v>
      </c>
      <c r="I11" s="225"/>
      <c r="J11" s="225"/>
      <c r="K11" s="225"/>
      <c r="L11" s="226"/>
      <c r="M11" s="224" t="s">
        <v>26</v>
      </c>
      <c r="N11" s="225"/>
      <c r="O11" s="226"/>
      <c r="P11" s="224" t="s">
        <v>46</v>
      </c>
      <c r="Q11" s="226"/>
    </row>
    <row r="12" spans="1:17" ht="84.75" customHeight="1">
      <c r="A12" s="8" t="s">
        <v>14</v>
      </c>
      <c r="B12" s="8" t="s">
        <v>10</v>
      </c>
      <c r="C12" s="8" t="s">
        <v>11</v>
      </c>
      <c r="D12" s="8" t="s">
        <v>12</v>
      </c>
      <c r="E12" s="8" t="s">
        <v>36</v>
      </c>
      <c r="F12" s="70" t="s">
        <v>22</v>
      </c>
      <c r="G12" s="232"/>
      <c r="H12" s="8" t="s">
        <v>27</v>
      </c>
      <c r="I12" s="8" t="s">
        <v>28</v>
      </c>
      <c r="J12" s="8" t="s">
        <v>29</v>
      </c>
      <c r="K12" s="8" t="s">
        <v>30</v>
      </c>
      <c r="L12" s="8" t="s">
        <v>31</v>
      </c>
      <c r="M12" s="66" t="s">
        <v>129</v>
      </c>
      <c r="N12" s="8" t="s">
        <v>130</v>
      </c>
      <c r="O12" s="8" t="s">
        <v>47</v>
      </c>
      <c r="P12" s="8" t="s">
        <v>131</v>
      </c>
      <c r="Q12" s="8" t="s">
        <v>132</v>
      </c>
    </row>
    <row r="13" spans="1:17" ht="24.75" customHeight="1">
      <c r="A13" s="8">
        <v>1</v>
      </c>
      <c r="B13" s="8">
        <v>2</v>
      </c>
      <c r="C13" s="8">
        <v>3</v>
      </c>
      <c r="D13" s="8">
        <v>4</v>
      </c>
      <c r="E13" s="133">
        <v>5</v>
      </c>
      <c r="F13" s="70">
        <v>6</v>
      </c>
      <c r="G13" s="25">
        <v>7</v>
      </c>
      <c r="H13" s="8">
        <v>8</v>
      </c>
      <c r="I13" s="8">
        <v>9</v>
      </c>
      <c r="J13" s="8">
        <v>10</v>
      </c>
      <c r="K13" s="8">
        <v>11</v>
      </c>
      <c r="L13" s="8">
        <v>12</v>
      </c>
      <c r="M13" s="8">
        <v>13</v>
      </c>
      <c r="N13" s="8">
        <v>14</v>
      </c>
      <c r="O13" s="8">
        <v>15</v>
      </c>
      <c r="P13" s="8">
        <v>16</v>
      </c>
      <c r="Q13" s="8">
        <v>17</v>
      </c>
    </row>
    <row r="14" spans="1:17" s="150" customFormat="1" ht="37.5" customHeight="1">
      <c r="A14" s="146" t="s">
        <v>61</v>
      </c>
      <c r="B14" s="146"/>
      <c r="C14" s="146"/>
      <c r="D14" s="146"/>
      <c r="E14" s="147"/>
      <c r="F14" s="148" t="s">
        <v>60</v>
      </c>
      <c r="G14" s="149" t="s">
        <v>62</v>
      </c>
      <c r="H14" s="106">
        <v>940</v>
      </c>
      <c r="I14" s="106"/>
      <c r="J14" s="106"/>
      <c r="K14" s="146"/>
      <c r="L14" s="106"/>
      <c r="M14" s="169">
        <f>M15</f>
        <v>262582.103</v>
      </c>
      <c r="N14" s="169">
        <f>N15</f>
        <v>194113.46530999997</v>
      </c>
      <c r="O14" s="169">
        <f>O15</f>
        <v>157823.47361</v>
      </c>
      <c r="P14" s="104">
        <f>O14/M14*100</f>
        <v>60.1044289793048</v>
      </c>
      <c r="Q14" s="104">
        <f aca="true" t="shared" si="0" ref="Q14:Q27">O14/N14*100</f>
        <v>81.30475305149763</v>
      </c>
    </row>
    <row r="15" spans="1:17" s="113" customFormat="1" ht="36" customHeight="1">
      <c r="A15" s="146" t="s">
        <v>61</v>
      </c>
      <c r="B15" s="146" t="s">
        <v>8</v>
      </c>
      <c r="C15" s="146"/>
      <c r="D15" s="146"/>
      <c r="E15" s="147"/>
      <c r="F15" s="148" t="s">
        <v>60</v>
      </c>
      <c r="G15" s="149" t="s">
        <v>62</v>
      </c>
      <c r="H15" s="106">
        <v>940</v>
      </c>
      <c r="I15" s="106"/>
      <c r="J15" s="106"/>
      <c r="K15" s="146"/>
      <c r="L15" s="106"/>
      <c r="M15" s="168">
        <f>M16+M37+M48</f>
        <v>262582.103</v>
      </c>
      <c r="N15" s="168">
        <f>N16+N37+N48</f>
        <v>194113.46530999997</v>
      </c>
      <c r="O15" s="168">
        <f>O16+O37+O48</f>
        <v>157823.47361</v>
      </c>
      <c r="P15" s="104">
        <f>O15/M15*100</f>
        <v>60.1044289793048</v>
      </c>
      <c r="Q15" s="104">
        <f t="shared" si="0"/>
        <v>81.30475305149763</v>
      </c>
    </row>
    <row r="16" spans="1:17" ht="55.5" customHeight="1">
      <c r="A16" s="61" t="s">
        <v>61</v>
      </c>
      <c r="B16" s="61" t="s">
        <v>8</v>
      </c>
      <c r="C16" s="61" t="s">
        <v>21</v>
      </c>
      <c r="D16" s="61"/>
      <c r="E16" s="60"/>
      <c r="F16" s="10" t="s">
        <v>99</v>
      </c>
      <c r="G16" s="66" t="s">
        <v>62</v>
      </c>
      <c r="H16" s="12">
        <v>940</v>
      </c>
      <c r="I16" s="12"/>
      <c r="J16" s="12"/>
      <c r="K16" s="61"/>
      <c r="L16" s="12"/>
      <c r="M16" s="166">
        <f>SUM(M17:M36)</f>
        <v>258837.80299999999</v>
      </c>
      <c r="N16" s="166">
        <f>SUM(N17:N36)</f>
        <v>189121.04710999998</v>
      </c>
      <c r="O16" s="166">
        <f>SUM(O17:O36)</f>
        <v>152978.33233</v>
      </c>
      <c r="P16" s="138">
        <f>O16/M16*100</f>
        <v>59.10200540915579</v>
      </c>
      <c r="Q16" s="138">
        <f t="shared" si="0"/>
        <v>80.88911026440225</v>
      </c>
    </row>
    <row r="17" spans="1:17" ht="34.5" customHeight="1">
      <c r="A17" s="233" t="s">
        <v>61</v>
      </c>
      <c r="B17" s="233" t="s">
        <v>8</v>
      </c>
      <c r="C17" s="233" t="s">
        <v>21</v>
      </c>
      <c r="D17" s="233" t="s">
        <v>8</v>
      </c>
      <c r="E17" s="233"/>
      <c r="F17" s="234" t="s">
        <v>63</v>
      </c>
      <c r="G17" s="234" t="s">
        <v>62</v>
      </c>
      <c r="H17" s="228">
        <v>940</v>
      </c>
      <c r="I17" s="212" t="s">
        <v>65</v>
      </c>
      <c r="J17" s="228" t="s">
        <v>66</v>
      </c>
      <c r="K17" s="180" t="s">
        <v>160</v>
      </c>
      <c r="L17" s="220">
        <v>244</v>
      </c>
      <c r="M17" s="160">
        <v>0</v>
      </c>
      <c r="N17" s="144">
        <v>15.5</v>
      </c>
      <c r="O17" s="144">
        <v>15.5</v>
      </c>
      <c r="P17" s="138">
        <v>0</v>
      </c>
      <c r="Q17" s="138">
        <f t="shared" si="0"/>
        <v>100</v>
      </c>
    </row>
    <row r="18" spans="1:17" ht="20.25" customHeight="1">
      <c r="A18" s="233"/>
      <c r="B18" s="233"/>
      <c r="C18" s="233"/>
      <c r="D18" s="233"/>
      <c r="E18" s="233"/>
      <c r="F18" s="234"/>
      <c r="G18" s="234"/>
      <c r="H18" s="228"/>
      <c r="I18" s="212"/>
      <c r="J18" s="228"/>
      <c r="K18" s="181" t="s">
        <v>161</v>
      </c>
      <c r="L18" s="221"/>
      <c r="M18" s="144">
        <v>1</v>
      </c>
      <c r="N18" s="144">
        <v>600</v>
      </c>
      <c r="O18" s="144">
        <v>600</v>
      </c>
      <c r="P18" s="138">
        <v>0</v>
      </c>
      <c r="Q18" s="138">
        <f t="shared" si="0"/>
        <v>100</v>
      </c>
    </row>
    <row r="19" spans="1:17" ht="15">
      <c r="A19" s="233"/>
      <c r="B19" s="233"/>
      <c r="C19" s="233"/>
      <c r="D19" s="233"/>
      <c r="E19" s="233"/>
      <c r="F19" s="234"/>
      <c r="G19" s="234"/>
      <c r="H19" s="228"/>
      <c r="I19" s="212"/>
      <c r="J19" s="228"/>
      <c r="K19" s="181" t="s">
        <v>162</v>
      </c>
      <c r="L19" s="213">
        <v>414</v>
      </c>
      <c r="M19" s="144">
        <v>0</v>
      </c>
      <c r="N19" s="144">
        <v>6929.6</v>
      </c>
      <c r="O19" s="144">
        <v>4437.46465</v>
      </c>
      <c r="P19" s="138">
        <v>0</v>
      </c>
      <c r="Q19" s="138">
        <f t="shared" si="0"/>
        <v>64.03637511544677</v>
      </c>
    </row>
    <row r="20" spans="1:17" ht="15" customHeight="1">
      <c r="A20" s="233"/>
      <c r="B20" s="233"/>
      <c r="C20" s="233"/>
      <c r="D20" s="233"/>
      <c r="E20" s="233"/>
      <c r="F20" s="234"/>
      <c r="G20" s="234"/>
      <c r="H20" s="228"/>
      <c r="I20" s="212"/>
      <c r="J20" s="228"/>
      <c r="K20" s="183" t="s">
        <v>163</v>
      </c>
      <c r="L20" s="214"/>
      <c r="M20" s="144">
        <v>0</v>
      </c>
      <c r="N20" s="144">
        <v>0.81448</v>
      </c>
      <c r="O20" s="144">
        <v>0.44375</v>
      </c>
      <c r="P20" s="138">
        <v>0</v>
      </c>
      <c r="Q20" s="138">
        <f t="shared" si="0"/>
        <v>54.48261467439348</v>
      </c>
    </row>
    <row r="21" spans="1:17" ht="15">
      <c r="A21" s="61"/>
      <c r="B21" s="61"/>
      <c r="C21" s="61"/>
      <c r="D21" s="61"/>
      <c r="E21" s="60"/>
      <c r="F21" s="10"/>
      <c r="G21" s="66"/>
      <c r="H21" s="12"/>
      <c r="I21" s="62"/>
      <c r="J21" s="105"/>
      <c r="K21" s="61" t="s">
        <v>164</v>
      </c>
      <c r="L21" s="215"/>
      <c r="M21" s="161">
        <v>0</v>
      </c>
      <c r="N21" s="162">
        <v>1527.46831</v>
      </c>
      <c r="O21" s="162">
        <v>177.31111</v>
      </c>
      <c r="P21" s="109">
        <v>0</v>
      </c>
      <c r="Q21" s="109">
        <f t="shared" si="0"/>
        <v>11.608169468340721</v>
      </c>
    </row>
    <row r="22" spans="1:17" ht="22.5" customHeight="1">
      <c r="A22" s="233" t="s">
        <v>61</v>
      </c>
      <c r="B22" s="233" t="s">
        <v>8</v>
      </c>
      <c r="C22" s="233" t="s">
        <v>21</v>
      </c>
      <c r="D22" s="233" t="s">
        <v>77</v>
      </c>
      <c r="E22" s="233"/>
      <c r="F22" s="234" t="s">
        <v>67</v>
      </c>
      <c r="G22" s="234" t="s">
        <v>62</v>
      </c>
      <c r="H22" s="228">
        <v>940</v>
      </c>
      <c r="I22" s="212" t="s">
        <v>80</v>
      </c>
      <c r="J22" s="228" t="s">
        <v>16</v>
      </c>
      <c r="K22" s="181" t="s">
        <v>162</v>
      </c>
      <c r="L22" s="213">
        <v>414</v>
      </c>
      <c r="M22" s="163">
        <v>0</v>
      </c>
      <c r="N22" s="163">
        <v>6000</v>
      </c>
      <c r="O22" s="163">
        <v>3849.615</v>
      </c>
      <c r="P22" s="109">
        <v>0</v>
      </c>
      <c r="Q22" s="109">
        <f t="shared" si="0"/>
        <v>64.16024999999999</v>
      </c>
    </row>
    <row r="23" spans="1:17" ht="22.5" customHeight="1">
      <c r="A23" s="233"/>
      <c r="B23" s="233"/>
      <c r="C23" s="233"/>
      <c r="D23" s="233"/>
      <c r="E23" s="233"/>
      <c r="F23" s="234"/>
      <c r="G23" s="234"/>
      <c r="H23" s="228"/>
      <c r="I23" s="212"/>
      <c r="J23" s="228"/>
      <c r="K23" s="181" t="s">
        <v>163</v>
      </c>
      <c r="L23" s="214"/>
      <c r="M23" s="162">
        <v>0</v>
      </c>
      <c r="N23" s="162">
        <v>0.60006</v>
      </c>
      <c r="O23" s="162">
        <v>0.385</v>
      </c>
      <c r="P23" s="109">
        <v>0</v>
      </c>
      <c r="Q23" s="109">
        <f t="shared" si="0"/>
        <v>64.1602506416025</v>
      </c>
    </row>
    <row r="24" spans="1:17" ht="26.25" customHeight="1">
      <c r="A24" s="233"/>
      <c r="B24" s="233"/>
      <c r="C24" s="233"/>
      <c r="D24" s="233"/>
      <c r="E24" s="233"/>
      <c r="F24" s="234"/>
      <c r="G24" s="234"/>
      <c r="H24" s="228"/>
      <c r="I24" s="212"/>
      <c r="J24" s="228"/>
      <c r="K24" s="181" t="s">
        <v>165</v>
      </c>
      <c r="L24" s="214"/>
      <c r="M24" s="163">
        <v>4000</v>
      </c>
      <c r="N24" s="163">
        <v>290.91</v>
      </c>
      <c r="O24" s="163">
        <v>277.47119</v>
      </c>
      <c r="P24" s="109">
        <f>O24/M24*100</f>
        <v>6.9367797499999995</v>
      </c>
      <c r="Q24" s="109">
        <f t="shared" si="0"/>
        <v>95.38042349867655</v>
      </c>
    </row>
    <row r="25" spans="1:17" ht="26.25" customHeight="1">
      <c r="A25" s="60"/>
      <c r="B25" s="60"/>
      <c r="C25" s="60"/>
      <c r="D25" s="60"/>
      <c r="E25" s="60"/>
      <c r="F25" s="81"/>
      <c r="G25" s="81"/>
      <c r="H25" s="82"/>
      <c r="I25" s="83"/>
      <c r="J25" s="82"/>
      <c r="K25" s="60" t="s">
        <v>166</v>
      </c>
      <c r="L25" s="214"/>
      <c r="M25" s="184">
        <v>0</v>
      </c>
      <c r="N25" s="184">
        <v>112785.94333</v>
      </c>
      <c r="O25" s="184">
        <v>92020.00251</v>
      </c>
      <c r="P25" s="177">
        <v>0</v>
      </c>
      <c r="Q25" s="177">
        <f t="shared" si="0"/>
        <v>81.58818359195614</v>
      </c>
    </row>
    <row r="26" spans="1:17" ht="26.25" customHeight="1">
      <c r="A26" s="60"/>
      <c r="B26" s="60"/>
      <c r="C26" s="60"/>
      <c r="D26" s="60"/>
      <c r="E26" s="60"/>
      <c r="F26" s="81"/>
      <c r="G26" s="81"/>
      <c r="H26" s="82"/>
      <c r="I26" s="83"/>
      <c r="J26" s="82"/>
      <c r="K26" s="60" t="s">
        <v>167</v>
      </c>
      <c r="L26" s="215"/>
      <c r="M26" s="184">
        <v>0</v>
      </c>
      <c r="N26" s="184">
        <v>51502.55026</v>
      </c>
      <c r="O26" s="184">
        <v>51502.55026</v>
      </c>
      <c r="P26" s="177">
        <v>0</v>
      </c>
      <c r="Q26" s="177">
        <f t="shared" si="0"/>
        <v>100</v>
      </c>
    </row>
    <row r="27" spans="1:17" ht="15">
      <c r="A27" s="216" t="s">
        <v>61</v>
      </c>
      <c r="B27" s="216" t="s">
        <v>8</v>
      </c>
      <c r="C27" s="216" t="s">
        <v>21</v>
      </c>
      <c r="D27" s="216" t="s">
        <v>78</v>
      </c>
      <c r="E27" s="216"/>
      <c r="F27" s="218" t="s">
        <v>102</v>
      </c>
      <c r="G27" s="218" t="s">
        <v>62</v>
      </c>
      <c r="H27" s="220">
        <v>940</v>
      </c>
      <c r="I27" s="222" t="s">
        <v>125</v>
      </c>
      <c r="J27" s="222" t="s">
        <v>13</v>
      </c>
      <c r="K27" s="181" t="s">
        <v>162</v>
      </c>
      <c r="L27" s="213">
        <v>414</v>
      </c>
      <c r="M27" s="185">
        <v>0</v>
      </c>
      <c r="N27" s="163">
        <v>4464</v>
      </c>
      <c r="O27" s="163">
        <v>0</v>
      </c>
      <c r="P27" s="210">
        <v>0</v>
      </c>
      <c r="Q27" s="210">
        <f t="shared" si="0"/>
        <v>0</v>
      </c>
    </row>
    <row r="28" spans="1:17" ht="21" customHeight="1">
      <c r="A28" s="217"/>
      <c r="B28" s="217"/>
      <c r="C28" s="217"/>
      <c r="D28" s="217"/>
      <c r="E28" s="217"/>
      <c r="F28" s="219"/>
      <c r="G28" s="219"/>
      <c r="H28" s="221"/>
      <c r="I28" s="223"/>
      <c r="J28" s="223"/>
      <c r="K28" s="183" t="s">
        <v>163</v>
      </c>
      <c r="L28" s="215"/>
      <c r="M28" s="178">
        <v>0</v>
      </c>
      <c r="N28" s="186">
        <v>0.5001</v>
      </c>
      <c r="O28" s="186">
        <v>0</v>
      </c>
      <c r="P28" s="211"/>
      <c r="Q28" s="211"/>
    </row>
    <row r="29" spans="1:17" ht="24.75" customHeight="1">
      <c r="A29" s="216" t="s">
        <v>61</v>
      </c>
      <c r="B29" s="216" t="s">
        <v>8</v>
      </c>
      <c r="C29" s="216" t="s">
        <v>21</v>
      </c>
      <c r="D29" s="216" t="s">
        <v>79</v>
      </c>
      <c r="E29" s="216"/>
      <c r="F29" s="241" t="s">
        <v>68</v>
      </c>
      <c r="G29" s="218" t="s">
        <v>62</v>
      </c>
      <c r="H29" s="220">
        <v>940</v>
      </c>
      <c r="I29" s="208" t="s">
        <v>81</v>
      </c>
      <c r="J29" s="220" t="s">
        <v>16</v>
      </c>
      <c r="K29" s="180" t="s">
        <v>168</v>
      </c>
      <c r="L29" s="213">
        <v>465</v>
      </c>
      <c r="M29" s="161">
        <v>0.003</v>
      </c>
      <c r="N29" s="161">
        <v>97.6</v>
      </c>
      <c r="O29" s="161">
        <v>97.5791</v>
      </c>
      <c r="P29" s="104">
        <v>0</v>
      </c>
      <c r="Q29" s="104">
        <f>O29/N29*100</f>
        <v>99.97858606557377</v>
      </c>
    </row>
    <row r="30" spans="1:17" ht="24.75" customHeight="1">
      <c r="A30" s="230"/>
      <c r="B30" s="230"/>
      <c r="C30" s="230"/>
      <c r="D30" s="230"/>
      <c r="E30" s="230"/>
      <c r="F30" s="242"/>
      <c r="G30" s="240"/>
      <c r="H30" s="227"/>
      <c r="I30" s="229"/>
      <c r="J30" s="227"/>
      <c r="K30" s="181" t="s">
        <v>169</v>
      </c>
      <c r="L30" s="215"/>
      <c r="M30" s="161">
        <v>0</v>
      </c>
      <c r="N30" s="161">
        <v>0.00976</v>
      </c>
      <c r="O30" s="161">
        <v>0.00976</v>
      </c>
      <c r="P30" s="104">
        <v>0</v>
      </c>
      <c r="Q30" s="104">
        <f>O30/N30*100</f>
        <v>100</v>
      </c>
    </row>
    <row r="31" spans="1:17" ht="15">
      <c r="A31" s="217"/>
      <c r="B31" s="217"/>
      <c r="C31" s="217"/>
      <c r="D31" s="217"/>
      <c r="E31" s="217"/>
      <c r="F31" s="243"/>
      <c r="G31" s="219"/>
      <c r="H31" s="221"/>
      <c r="I31" s="209"/>
      <c r="J31" s="221"/>
      <c r="K31" s="183" t="s">
        <v>162</v>
      </c>
      <c r="L31" s="213">
        <v>622</v>
      </c>
      <c r="M31" s="160">
        <v>0</v>
      </c>
      <c r="N31" s="163">
        <v>4905</v>
      </c>
      <c r="O31" s="163">
        <v>0</v>
      </c>
      <c r="P31" s="109">
        <v>0</v>
      </c>
      <c r="Q31" s="104">
        <f>O31/N31*100</f>
        <v>0</v>
      </c>
    </row>
    <row r="32" spans="1:17" ht="15">
      <c r="A32" s="102"/>
      <c r="B32" s="102"/>
      <c r="C32" s="102"/>
      <c r="D32" s="102"/>
      <c r="E32" s="102"/>
      <c r="F32" s="179"/>
      <c r="G32" s="72"/>
      <c r="H32" s="73"/>
      <c r="I32" s="74"/>
      <c r="J32" s="73"/>
      <c r="K32" s="182" t="s">
        <v>163</v>
      </c>
      <c r="L32" s="215"/>
      <c r="M32" s="160">
        <v>0</v>
      </c>
      <c r="N32" s="163">
        <v>0.5</v>
      </c>
      <c r="O32" s="163">
        <v>0</v>
      </c>
      <c r="P32" s="109">
        <v>0</v>
      </c>
      <c r="Q32" s="104">
        <f>O32/N32*100</f>
        <v>0</v>
      </c>
    </row>
    <row r="33" spans="1:17" ht="19.5" customHeight="1">
      <c r="A33" s="216" t="s">
        <v>61</v>
      </c>
      <c r="B33" s="216" t="s">
        <v>8</v>
      </c>
      <c r="C33" s="216" t="s">
        <v>21</v>
      </c>
      <c r="D33" s="216" t="s">
        <v>100</v>
      </c>
      <c r="E33" s="216"/>
      <c r="F33" s="218" t="s">
        <v>69</v>
      </c>
      <c r="G33" s="218" t="s">
        <v>62</v>
      </c>
      <c r="H33" s="220">
        <v>940</v>
      </c>
      <c r="I33" s="208">
        <v>11</v>
      </c>
      <c r="J33" s="220" t="s">
        <v>16</v>
      </c>
      <c r="K33" s="181" t="s">
        <v>162</v>
      </c>
      <c r="L33" s="244">
        <v>414</v>
      </c>
      <c r="M33" s="162">
        <v>254736.8</v>
      </c>
      <c r="N33" s="162">
        <v>0</v>
      </c>
      <c r="O33" s="162">
        <v>0</v>
      </c>
      <c r="P33" s="109">
        <f>O33/M33*100</f>
        <v>0</v>
      </c>
      <c r="Q33" s="109">
        <v>0</v>
      </c>
    </row>
    <row r="34" spans="1:17" ht="15">
      <c r="A34" s="217"/>
      <c r="B34" s="217"/>
      <c r="C34" s="217"/>
      <c r="D34" s="217"/>
      <c r="E34" s="217"/>
      <c r="F34" s="219"/>
      <c r="G34" s="219"/>
      <c r="H34" s="221"/>
      <c r="I34" s="209"/>
      <c r="J34" s="221"/>
      <c r="K34" s="181" t="s">
        <v>163</v>
      </c>
      <c r="L34" s="245"/>
      <c r="M34" s="162">
        <v>25.5</v>
      </c>
      <c r="N34" s="162">
        <v>0</v>
      </c>
      <c r="O34" s="162">
        <v>0</v>
      </c>
      <c r="P34" s="109">
        <v>0</v>
      </c>
      <c r="Q34" s="109">
        <v>0</v>
      </c>
    </row>
    <row r="35" spans="1:17" ht="15">
      <c r="A35" s="216" t="s">
        <v>61</v>
      </c>
      <c r="B35" s="216" t="s">
        <v>8</v>
      </c>
      <c r="C35" s="216" t="s">
        <v>21</v>
      </c>
      <c r="D35" s="216" t="s">
        <v>120</v>
      </c>
      <c r="E35" s="102"/>
      <c r="F35" s="218" t="s">
        <v>121</v>
      </c>
      <c r="G35" s="218" t="s">
        <v>62</v>
      </c>
      <c r="H35" s="220">
        <v>940</v>
      </c>
      <c r="I35" s="216" t="s">
        <v>21</v>
      </c>
      <c r="J35" s="220">
        <v>13</v>
      </c>
      <c r="K35" s="216" t="s">
        <v>165</v>
      </c>
      <c r="L35" s="106">
        <v>414</v>
      </c>
      <c r="M35" s="163">
        <v>74.5</v>
      </c>
      <c r="N35" s="163">
        <v>0.05081</v>
      </c>
      <c r="O35" s="163">
        <v>0</v>
      </c>
      <c r="P35" s="109">
        <f>O35/M35*100</f>
        <v>0</v>
      </c>
      <c r="Q35" s="109">
        <f>O35/N35*100</f>
        <v>0</v>
      </c>
    </row>
    <row r="36" spans="1:17" ht="26.25" customHeight="1" hidden="1">
      <c r="A36" s="217"/>
      <c r="B36" s="217"/>
      <c r="C36" s="217"/>
      <c r="D36" s="217"/>
      <c r="E36" s="102"/>
      <c r="F36" s="219"/>
      <c r="G36" s="219"/>
      <c r="H36" s="221"/>
      <c r="I36" s="217"/>
      <c r="J36" s="221"/>
      <c r="K36" s="217"/>
      <c r="L36" s="114">
        <v>244</v>
      </c>
      <c r="M36" s="163"/>
      <c r="N36" s="145"/>
      <c r="O36" s="145"/>
      <c r="P36" s="109"/>
      <c r="Q36" s="109"/>
    </row>
    <row r="37" spans="1:17" ht="84">
      <c r="A37" s="61" t="s">
        <v>61</v>
      </c>
      <c r="B37" s="61" t="s">
        <v>8</v>
      </c>
      <c r="C37" s="61" t="s">
        <v>13</v>
      </c>
      <c r="D37" s="61"/>
      <c r="E37" s="60"/>
      <c r="F37" s="11" t="s">
        <v>70</v>
      </c>
      <c r="G37" s="66" t="s">
        <v>62</v>
      </c>
      <c r="H37" s="12">
        <v>940</v>
      </c>
      <c r="I37" s="62"/>
      <c r="J37" s="12"/>
      <c r="K37" s="61"/>
      <c r="L37" s="106"/>
      <c r="M37" s="167">
        <f>M39</f>
        <v>0</v>
      </c>
      <c r="N37" s="166">
        <f>SUM(N38:N47)</f>
        <v>394.59</v>
      </c>
      <c r="O37" s="166">
        <f>SUM(O38:O47)</f>
        <v>394.52281</v>
      </c>
      <c r="P37" s="109">
        <v>0</v>
      </c>
      <c r="Q37" s="109">
        <f>O37/N37*100</f>
        <v>99.98297219899136</v>
      </c>
    </row>
    <row r="38" spans="1:17" ht="37.5" customHeight="1" hidden="1">
      <c r="A38" s="61" t="s">
        <v>61</v>
      </c>
      <c r="B38" s="61" t="s">
        <v>8</v>
      </c>
      <c r="C38" s="61" t="s">
        <v>13</v>
      </c>
      <c r="D38" s="61" t="s">
        <v>8</v>
      </c>
      <c r="E38" s="60"/>
      <c r="F38" s="84" t="s">
        <v>97</v>
      </c>
      <c r="G38" s="81" t="s">
        <v>62</v>
      </c>
      <c r="H38" s="82">
        <v>940</v>
      </c>
      <c r="I38" s="83" t="s">
        <v>65</v>
      </c>
      <c r="J38" s="82" t="s">
        <v>16</v>
      </c>
      <c r="K38" s="60"/>
      <c r="L38" s="106">
        <v>244</v>
      </c>
      <c r="M38" s="161"/>
      <c r="N38" s="142"/>
      <c r="O38" s="129"/>
      <c r="P38" s="109"/>
      <c r="Q38" s="109"/>
    </row>
    <row r="39" spans="1:17" ht="22.5" customHeight="1">
      <c r="A39" s="216" t="s">
        <v>61</v>
      </c>
      <c r="B39" s="216" t="s">
        <v>8</v>
      </c>
      <c r="C39" s="216" t="s">
        <v>13</v>
      </c>
      <c r="D39" s="216" t="s">
        <v>7</v>
      </c>
      <c r="E39" s="216"/>
      <c r="F39" s="234" t="s">
        <v>98</v>
      </c>
      <c r="G39" s="234" t="s">
        <v>62</v>
      </c>
      <c r="H39" s="228">
        <v>940</v>
      </c>
      <c r="I39" s="212" t="s">
        <v>65</v>
      </c>
      <c r="J39" s="228" t="s">
        <v>66</v>
      </c>
      <c r="K39" s="233" t="s">
        <v>170</v>
      </c>
      <c r="L39" s="106">
        <v>243</v>
      </c>
      <c r="M39" s="161">
        <v>0</v>
      </c>
      <c r="N39" s="144">
        <v>394.59</v>
      </c>
      <c r="O39" s="160">
        <v>394.52281</v>
      </c>
      <c r="P39" s="109">
        <v>0</v>
      </c>
      <c r="Q39" s="109">
        <f>O39/N39*100</f>
        <v>99.98297219899136</v>
      </c>
    </row>
    <row r="40" spans="1:17" ht="18.75" customHeight="1" hidden="1">
      <c r="A40" s="217"/>
      <c r="B40" s="217"/>
      <c r="C40" s="217"/>
      <c r="D40" s="217"/>
      <c r="E40" s="217"/>
      <c r="F40" s="234"/>
      <c r="G40" s="234"/>
      <c r="H40" s="228"/>
      <c r="I40" s="212"/>
      <c r="J40" s="228"/>
      <c r="K40" s="233"/>
      <c r="L40" s="106">
        <v>622</v>
      </c>
      <c r="M40" s="161"/>
      <c r="N40" s="128"/>
      <c r="O40" s="129"/>
      <c r="P40" s="108"/>
      <c r="Q40" s="109"/>
    </row>
    <row r="41" spans="1:17" ht="19.5" customHeight="1" hidden="1">
      <c r="A41" s="216" t="s">
        <v>61</v>
      </c>
      <c r="B41" s="216" t="s">
        <v>8</v>
      </c>
      <c r="C41" s="216" t="s">
        <v>13</v>
      </c>
      <c r="D41" s="216" t="s">
        <v>77</v>
      </c>
      <c r="E41" s="216"/>
      <c r="F41" s="218" t="s">
        <v>71</v>
      </c>
      <c r="G41" s="218" t="s">
        <v>62</v>
      </c>
      <c r="H41" s="220">
        <v>940</v>
      </c>
      <c r="I41" s="208" t="s">
        <v>80</v>
      </c>
      <c r="J41" s="220" t="s">
        <v>16</v>
      </c>
      <c r="K41" s="216"/>
      <c r="L41" s="106">
        <v>243</v>
      </c>
      <c r="M41" s="162"/>
      <c r="N41" s="129"/>
      <c r="O41" s="129"/>
      <c r="P41" s="108"/>
      <c r="Q41" s="109"/>
    </row>
    <row r="42" spans="1:17" ht="15" hidden="1">
      <c r="A42" s="217"/>
      <c r="B42" s="217"/>
      <c r="C42" s="217"/>
      <c r="D42" s="217"/>
      <c r="E42" s="217"/>
      <c r="F42" s="219"/>
      <c r="G42" s="219"/>
      <c r="H42" s="221"/>
      <c r="I42" s="209"/>
      <c r="J42" s="221"/>
      <c r="K42" s="217"/>
      <c r="L42" s="106">
        <v>244</v>
      </c>
      <c r="M42" s="164"/>
      <c r="N42" s="128"/>
      <c r="O42" s="129"/>
      <c r="P42" s="108"/>
      <c r="Q42" s="109"/>
    </row>
    <row r="43" spans="1:17" ht="33.75" hidden="1">
      <c r="A43" s="61" t="s">
        <v>61</v>
      </c>
      <c r="B43" s="61" t="s">
        <v>8</v>
      </c>
      <c r="C43" s="61" t="s">
        <v>13</v>
      </c>
      <c r="D43" s="61" t="s">
        <v>78</v>
      </c>
      <c r="E43" s="60"/>
      <c r="F43" s="10" t="s">
        <v>72</v>
      </c>
      <c r="G43" s="66" t="s">
        <v>62</v>
      </c>
      <c r="H43" s="12">
        <v>940</v>
      </c>
      <c r="I43" s="62" t="s">
        <v>80</v>
      </c>
      <c r="J43" s="12" t="s">
        <v>66</v>
      </c>
      <c r="K43" s="61"/>
      <c r="L43" s="106">
        <v>414</v>
      </c>
      <c r="M43" s="165"/>
      <c r="N43" s="129"/>
      <c r="O43" s="129"/>
      <c r="P43" s="108"/>
      <c r="Q43" s="109"/>
    </row>
    <row r="44" spans="1:17" ht="33.75" hidden="1">
      <c r="A44" s="61" t="s">
        <v>61</v>
      </c>
      <c r="B44" s="61" t="s">
        <v>8</v>
      </c>
      <c r="C44" s="61" t="s">
        <v>13</v>
      </c>
      <c r="D44" s="61" t="s">
        <v>79</v>
      </c>
      <c r="E44" s="60"/>
      <c r="F44" s="10" t="s">
        <v>73</v>
      </c>
      <c r="G44" s="66" t="s">
        <v>62</v>
      </c>
      <c r="H44" s="12">
        <v>940</v>
      </c>
      <c r="I44" s="62" t="s">
        <v>81</v>
      </c>
      <c r="J44" s="12" t="s">
        <v>16</v>
      </c>
      <c r="K44" s="61"/>
      <c r="L44" s="106">
        <v>244</v>
      </c>
      <c r="M44" s="144"/>
      <c r="N44" s="107"/>
      <c r="O44" s="107"/>
      <c r="P44" s="110"/>
      <c r="Q44" s="109"/>
    </row>
    <row r="45" spans="1:17" ht="31.5" customHeight="1" hidden="1">
      <c r="A45" s="216" t="s">
        <v>61</v>
      </c>
      <c r="B45" s="216" t="s">
        <v>8</v>
      </c>
      <c r="C45" s="216" t="s">
        <v>13</v>
      </c>
      <c r="D45" s="216" t="s">
        <v>100</v>
      </c>
      <c r="E45" s="216"/>
      <c r="F45" s="218" t="s">
        <v>74</v>
      </c>
      <c r="G45" s="218" t="s">
        <v>62</v>
      </c>
      <c r="H45" s="220">
        <v>940</v>
      </c>
      <c r="I45" s="208">
        <v>11</v>
      </c>
      <c r="J45" s="220" t="s">
        <v>16</v>
      </c>
      <c r="K45" s="216"/>
      <c r="L45" s="106">
        <v>243</v>
      </c>
      <c r="M45" s="165"/>
      <c r="N45" s="140"/>
      <c r="O45" s="129"/>
      <c r="P45" s="108"/>
      <c r="Q45" s="109"/>
    </row>
    <row r="46" spans="1:17" ht="15" hidden="1">
      <c r="A46" s="217"/>
      <c r="B46" s="217"/>
      <c r="C46" s="217"/>
      <c r="D46" s="217"/>
      <c r="E46" s="217"/>
      <c r="F46" s="219"/>
      <c r="G46" s="219"/>
      <c r="H46" s="221"/>
      <c r="I46" s="209"/>
      <c r="J46" s="221"/>
      <c r="K46" s="217"/>
      <c r="L46" s="106">
        <v>622</v>
      </c>
      <c r="M46" s="144"/>
      <c r="N46" s="107"/>
      <c r="O46" s="107"/>
      <c r="P46" s="108"/>
      <c r="Q46" s="109"/>
    </row>
    <row r="47" spans="1:17" ht="38.25" customHeight="1" hidden="1">
      <c r="A47" s="103" t="s">
        <v>61</v>
      </c>
      <c r="B47" s="103" t="s">
        <v>8</v>
      </c>
      <c r="C47" s="103" t="s">
        <v>13</v>
      </c>
      <c r="D47" s="103" t="s">
        <v>120</v>
      </c>
      <c r="E47" s="102"/>
      <c r="F47" s="66" t="s">
        <v>121</v>
      </c>
      <c r="G47" s="66" t="s">
        <v>62</v>
      </c>
      <c r="H47" s="101">
        <v>940</v>
      </c>
      <c r="I47" s="61" t="s">
        <v>21</v>
      </c>
      <c r="J47" s="12">
        <v>13</v>
      </c>
      <c r="K47" s="61"/>
      <c r="L47" s="106">
        <v>244</v>
      </c>
      <c r="M47" s="144"/>
      <c r="N47" s="107"/>
      <c r="O47" s="107"/>
      <c r="P47" s="108"/>
      <c r="Q47" s="109"/>
    </row>
    <row r="48" spans="1:17" ht="40.5" customHeight="1">
      <c r="A48" s="61" t="s">
        <v>61</v>
      </c>
      <c r="B48" s="61" t="s">
        <v>8</v>
      </c>
      <c r="C48" s="61" t="s">
        <v>76</v>
      </c>
      <c r="D48" s="61"/>
      <c r="E48" s="60"/>
      <c r="F48" s="85" t="s">
        <v>75</v>
      </c>
      <c r="G48" s="72" t="s">
        <v>62</v>
      </c>
      <c r="H48" s="12">
        <v>940</v>
      </c>
      <c r="I48" s="74"/>
      <c r="J48" s="73"/>
      <c r="K48" s="102"/>
      <c r="L48" s="106"/>
      <c r="M48" s="166">
        <f>SUM(M49:M55)</f>
        <v>3744.3</v>
      </c>
      <c r="N48" s="166">
        <f>SUM(N49:N55)</f>
        <v>4597.8282</v>
      </c>
      <c r="O48" s="166">
        <f>SUM(O49:O55)</f>
        <v>4450.61847</v>
      </c>
      <c r="P48" s="109">
        <f>O48/M48*100</f>
        <v>118.86383222498198</v>
      </c>
      <c r="Q48" s="109">
        <f aca="true" t="shared" si="1" ref="Q48:Q53">O48/N48*100</f>
        <v>96.79827684731674</v>
      </c>
    </row>
    <row r="49" spans="1:17" ht="20.25" customHeight="1">
      <c r="A49" s="216" t="s">
        <v>61</v>
      </c>
      <c r="B49" s="216" t="s">
        <v>8</v>
      </c>
      <c r="C49" s="216" t="s">
        <v>76</v>
      </c>
      <c r="D49" s="216"/>
      <c r="E49" s="216"/>
      <c r="F49" s="218" t="s">
        <v>75</v>
      </c>
      <c r="G49" s="218" t="s">
        <v>62</v>
      </c>
      <c r="H49" s="73">
        <v>940</v>
      </c>
      <c r="I49" s="208" t="s">
        <v>16</v>
      </c>
      <c r="J49" s="220">
        <v>13</v>
      </c>
      <c r="K49" s="216" t="s">
        <v>171</v>
      </c>
      <c r="L49" s="106">
        <v>121</v>
      </c>
      <c r="M49" s="144">
        <v>2738.3</v>
      </c>
      <c r="N49" s="144">
        <v>3305.3</v>
      </c>
      <c r="O49" s="144">
        <v>3293.97799</v>
      </c>
      <c r="P49" s="109">
        <f>O49/M49*100</f>
        <v>120.2928090421064</v>
      </c>
      <c r="Q49" s="109">
        <f t="shared" si="1"/>
        <v>99.65745892959791</v>
      </c>
    </row>
    <row r="50" spans="1:17" ht="20.25" customHeight="1">
      <c r="A50" s="230"/>
      <c r="B50" s="230"/>
      <c r="C50" s="230"/>
      <c r="D50" s="230"/>
      <c r="E50" s="230"/>
      <c r="F50" s="240"/>
      <c r="G50" s="240"/>
      <c r="H50" s="73"/>
      <c r="I50" s="229"/>
      <c r="J50" s="227"/>
      <c r="K50" s="230"/>
      <c r="L50" s="106">
        <v>122</v>
      </c>
      <c r="M50" s="144">
        <v>0</v>
      </c>
      <c r="N50" s="144">
        <f>0.2+17.3</f>
        <v>17.5</v>
      </c>
      <c r="O50" s="144">
        <f>0.2+17.3</f>
        <v>17.5</v>
      </c>
      <c r="P50" s="109">
        <v>0</v>
      </c>
      <c r="Q50" s="109">
        <f t="shared" si="1"/>
        <v>100</v>
      </c>
    </row>
    <row r="51" spans="1:17" ht="15">
      <c r="A51" s="230"/>
      <c r="B51" s="230"/>
      <c r="C51" s="230"/>
      <c r="D51" s="230"/>
      <c r="E51" s="230"/>
      <c r="F51" s="240"/>
      <c r="G51" s="240"/>
      <c r="H51" s="73"/>
      <c r="I51" s="229"/>
      <c r="J51" s="227"/>
      <c r="K51" s="230"/>
      <c r="L51" s="106">
        <v>129</v>
      </c>
      <c r="M51" s="144">
        <v>827</v>
      </c>
      <c r="N51" s="144">
        <v>1000</v>
      </c>
      <c r="O51" s="144">
        <v>887.72448</v>
      </c>
      <c r="P51" s="109">
        <f>O51/M51*100</f>
        <v>107.34274244256348</v>
      </c>
      <c r="Q51" s="109">
        <f>O51/N51*100</f>
        <v>88.772448</v>
      </c>
    </row>
    <row r="52" spans="1:17" ht="15" customHeight="1" hidden="1">
      <c r="A52" s="230"/>
      <c r="B52" s="230"/>
      <c r="C52" s="230"/>
      <c r="D52" s="230"/>
      <c r="E52" s="230"/>
      <c r="F52" s="240"/>
      <c r="G52" s="240"/>
      <c r="H52" s="86"/>
      <c r="I52" s="229"/>
      <c r="J52" s="227"/>
      <c r="K52" s="230"/>
      <c r="L52" s="106">
        <v>242</v>
      </c>
      <c r="M52" s="144"/>
      <c r="N52" s="144"/>
      <c r="O52" s="144"/>
      <c r="P52" s="109" t="e">
        <f>O52/M52*100</f>
        <v>#DIV/0!</v>
      </c>
      <c r="Q52" s="109" t="e">
        <f t="shared" si="1"/>
        <v>#DIV/0!</v>
      </c>
    </row>
    <row r="53" spans="1:17" ht="15">
      <c r="A53" s="230"/>
      <c r="B53" s="230"/>
      <c r="C53" s="230"/>
      <c r="D53" s="230"/>
      <c r="E53" s="230"/>
      <c r="F53" s="240"/>
      <c r="G53" s="240"/>
      <c r="H53" s="86"/>
      <c r="I53" s="229"/>
      <c r="J53" s="227"/>
      <c r="K53" s="217"/>
      <c r="L53" s="106">
        <v>244</v>
      </c>
      <c r="M53" s="144">
        <v>179</v>
      </c>
      <c r="N53" s="144">
        <v>275.0282</v>
      </c>
      <c r="O53" s="144">
        <v>251.416</v>
      </c>
      <c r="P53" s="109">
        <f>O53/M53*100</f>
        <v>140.4558659217877</v>
      </c>
      <c r="Q53" s="109">
        <f t="shared" si="1"/>
        <v>91.41462584564056</v>
      </c>
    </row>
    <row r="54" spans="1:17" ht="15" customHeight="1" hidden="1">
      <c r="A54" s="230"/>
      <c r="B54" s="230"/>
      <c r="C54" s="230"/>
      <c r="D54" s="230"/>
      <c r="E54" s="230"/>
      <c r="F54" s="240"/>
      <c r="G54" s="240"/>
      <c r="H54" s="86"/>
      <c r="I54" s="229"/>
      <c r="J54" s="227"/>
      <c r="K54" s="181"/>
      <c r="L54" s="111">
        <v>852</v>
      </c>
      <c r="M54" s="158"/>
      <c r="N54" s="143"/>
      <c r="O54" s="143"/>
      <c r="P54" s="109"/>
      <c r="Q54" s="109"/>
    </row>
    <row r="55" spans="1:17" ht="15" customHeight="1" hidden="1">
      <c r="A55" s="217"/>
      <c r="B55" s="217"/>
      <c r="C55" s="217"/>
      <c r="D55" s="217"/>
      <c r="E55" s="217"/>
      <c r="F55" s="219"/>
      <c r="G55" s="219"/>
      <c r="H55" s="87"/>
      <c r="I55" s="209"/>
      <c r="J55" s="221"/>
      <c r="K55" s="181"/>
      <c r="L55" s="106">
        <v>853</v>
      </c>
      <c r="M55" s="158"/>
      <c r="N55" s="143"/>
      <c r="O55" s="143"/>
      <c r="P55" s="109"/>
      <c r="Q55" s="109"/>
    </row>
    <row r="56" spans="12:17" ht="15">
      <c r="L56" s="112"/>
      <c r="N56" s="141"/>
      <c r="O56" s="141"/>
      <c r="P56" s="113"/>
      <c r="Q56" s="113"/>
    </row>
  </sheetData>
  <sheetProtection/>
  <mergeCells count="124">
    <mergeCell ref="L19:L21"/>
    <mergeCell ref="L17:L18"/>
    <mergeCell ref="L29:L30"/>
    <mergeCell ref="L31:L32"/>
    <mergeCell ref="L33:L34"/>
    <mergeCell ref="K49:K53"/>
    <mergeCell ref="A17:A20"/>
    <mergeCell ref="E45:E46"/>
    <mergeCell ref="D45:D46"/>
    <mergeCell ref="C45:C46"/>
    <mergeCell ref="B45:B46"/>
    <mergeCell ref="A45:A46"/>
    <mergeCell ref="E17:E20"/>
    <mergeCell ref="D17:D20"/>
    <mergeCell ref="C17:C20"/>
    <mergeCell ref="B17:B20"/>
    <mergeCell ref="D39:D40"/>
    <mergeCell ref="C39:C40"/>
    <mergeCell ref="B39:B40"/>
    <mergeCell ref="C41:C42"/>
    <mergeCell ref="B41:B42"/>
    <mergeCell ref="E49:E55"/>
    <mergeCell ref="D49:D55"/>
    <mergeCell ref="C49:C55"/>
    <mergeCell ref="B49:B55"/>
    <mergeCell ref="C33:C34"/>
    <mergeCell ref="B33:B34"/>
    <mergeCell ref="A33:A34"/>
    <mergeCell ref="B29:B31"/>
    <mergeCell ref="A49:A55"/>
    <mergeCell ref="A39:A40"/>
    <mergeCell ref="B35:B36"/>
    <mergeCell ref="A41:A42"/>
    <mergeCell ref="D35:D36"/>
    <mergeCell ref="A35:A36"/>
    <mergeCell ref="C35:C36"/>
    <mergeCell ref="K39:K40"/>
    <mergeCell ref="J35:J36"/>
    <mergeCell ref="K35:K36"/>
    <mergeCell ref="E41:E42"/>
    <mergeCell ref="D41:D42"/>
    <mergeCell ref="J22:J24"/>
    <mergeCell ref="E22:E24"/>
    <mergeCell ref="H39:H40"/>
    <mergeCell ref="I39:I40"/>
    <mergeCell ref="I35:I36"/>
    <mergeCell ref="H22:H24"/>
    <mergeCell ref="G39:G40"/>
    <mergeCell ref="F35:F36"/>
    <mergeCell ref="G35:G36"/>
    <mergeCell ref="H17:H20"/>
    <mergeCell ref="J39:J40"/>
    <mergeCell ref="F41:F42"/>
    <mergeCell ref="G41:G42"/>
    <mergeCell ref="F29:F31"/>
    <mergeCell ref="G29:G31"/>
    <mergeCell ref="F39:F40"/>
    <mergeCell ref="F27:F28"/>
    <mergeCell ref="I22:I24"/>
    <mergeCell ref="J33:J34"/>
    <mergeCell ref="F49:F55"/>
    <mergeCell ref="D22:D24"/>
    <mergeCell ref="G49:G55"/>
    <mergeCell ref="I49:I55"/>
    <mergeCell ref="H45:H46"/>
    <mergeCell ref="I45:I46"/>
    <mergeCell ref="F45:F46"/>
    <mergeCell ref="G45:G46"/>
    <mergeCell ref="E39:E40"/>
    <mergeCell ref="D33:D34"/>
    <mergeCell ref="J49:J55"/>
    <mergeCell ref="J45:J46"/>
    <mergeCell ref="K45:K46"/>
    <mergeCell ref="H41:H42"/>
    <mergeCell ref="I41:I42"/>
    <mergeCell ref="J41:J42"/>
    <mergeCell ref="K41:K42"/>
    <mergeCell ref="O1:Q1"/>
    <mergeCell ref="A6:Q6"/>
    <mergeCell ref="O4:Q4"/>
    <mergeCell ref="A9:Q9"/>
    <mergeCell ref="O2:Q2"/>
    <mergeCell ref="O3:Q3"/>
    <mergeCell ref="A7:Q7"/>
    <mergeCell ref="A22:A24"/>
    <mergeCell ref="F22:F24"/>
    <mergeCell ref="G22:G24"/>
    <mergeCell ref="A27:A28"/>
    <mergeCell ref="B27:B28"/>
    <mergeCell ref="F33:F34"/>
    <mergeCell ref="E29:E31"/>
    <mergeCell ref="D29:D31"/>
    <mergeCell ref="C29:C31"/>
    <mergeCell ref="C27:C28"/>
    <mergeCell ref="A29:A31"/>
    <mergeCell ref="E33:E34"/>
    <mergeCell ref="G11:G12"/>
    <mergeCell ref="M11:O11"/>
    <mergeCell ref="P11:Q11"/>
    <mergeCell ref="H11:L11"/>
    <mergeCell ref="C22:C24"/>
    <mergeCell ref="B22:B24"/>
    <mergeCell ref="G17:G20"/>
    <mergeCell ref="F17:F20"/>
    <mergeCell ref="A11:E11"/>
    <mergeCell ref="H35:H36"/>
    <mergeCell ref="H29:H31"/>
    <mergeCell ref="G33:G34"/>
    <mergeCell ref="H33:H34"/>
    <mergeCell ref="P27:P28"/>
    <mergeCell ref="J29:J31"/>
    <mergeCell ref="L27:L28"/>
    <mergeCell ref="J17:J20"/>
    <mergeCell ref="I29:I31"/>
    <mergeCell ref="I33:I34"/>
    <mergeCell ref="Q27:Q28"/>
    <mergeCell ref="I17:I20"/>
    <mergeCell ref="L22:L26"/>
    <mergeCell ref="D27:D28"/>
    <mergeCell ref="E27:E28"/>
    <mergeCell ref="G27:G28"/>
    <mergeCell ref="H27:H28"/>
    <mergeCell ref="I27:I28"/>
    <mergeCell ref="J27:J28"/>
  </mergeCells>
  <printOptions/>
  <pageMargins left="0.3937007874015748" right="0.24"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G21"/>
  <sheetViews>
    <sheetView zoomScalePageLayoutView="0" workbookViewId="0" topLeftCell="A1">
      <selection activeCell="G11" sqref="G11"/>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5.140625" style="0" customWidth="1"/>
    <col min="7" max="7" width="16.140625" style="0" customWidth="1"/>
  </cols>
  <sheetData>
    <row r="1" spans="1:7" ht="3.75" customHeight="1">
      <c r="A1" s="13"/>
      <c r="B1" s="13"/>
      <c r="C1" s="13"/>
      <c r="D1" s="13"/>
      <c r="E1" s="13"/>
      <c r="F1" s="13"/>
      <c r="G1" s="13"/>
    </row>
    <row r="2" spans="1:7" ht="17.25" customHeight="1">
      <c r="A2" s="253" t="s">
        <v>55</v>
      </c>
      <c r="B2" s="254"/>
      <c r="C2" s="254"/>
      <c r="D2" s="254"/>
      <c r="E2" s="254"/>
      <c r="F2" s="254"/>
      <c r="G2" s="254"/>
    </row>
    <row r="3" spans="1:7" ht="5.25" customHeight="1">
      <c r="A3" s="13"/>
      <c r="B3" s="13"/>
      <c r="C3" s="13"/>
      <c r="D3" s="13"/>
      <c r="E3" s="13"/>
      <c r="F3" s="13"/>
      <c r="G3" s="13"/>
    </row>
    <row r="4" spans="1:7" s="20" customFormat="1" ht="20.25" customHeight="1">
      <c r="A4" s="252" t="s">
        <v>9</v>
      </c>
      <c r="B4" s="255"/>
      <c r="C4" s="252" t="s">
        <v>32</v>
      </c>
      <c r="D4" s="252" t="s">
        <v>33</v>
      </c>
      <c r="E4" s="246" t="s">
        <v>34</v>
      </c>
      <c r="F4" s="247"/>
      <c r="G4" s="252" t="s">
        <v>140</v>
      </c>
    </row>
    <row r="5" spans="1:7" s="20" customFormat="1" ht="24" customHeight="1">
      <c r="A5" s="252"/>
      <c r="B5" s="255"/>
      <c r="C5" s="255" t="s">
        <v>22</v>
      </c>
      <c r="D5" s="255"/>
      <c r="E5" s="256" t="s">
        <v>52</v>
      </c>
      <c r="F5" s="248" t="s">
        <v>53</v>
      </c>
      <c r="G5" s="252"/>
    </row>
    <row r="6" spans="1:7" s="20" customFormat="1" ht="23.25" customHeight="1">
      <c r="A6" s="14" t="s">
        <v>14</v>
      </c>
      <c r="B6" s="14" t="s">
        <v>10</v>
      </c>
      <c r="C6" s="255"/>
      <c r="D6" s="255"/>
      <c r="E6" s="257"/>
      <c r="F6" s="249"/>
      <c r="G6" s="252"/>
    </row>
    <row r="7" spans="1:7" s="20" customFormat="1" ht="23.25" customHeight="1">
      <c r="A7" s="14">
        <v>1</v>
      </c>
      <c r="B7" s="14">
        <v>2</v>
      </c>
      <c r="C7" s="134">
        <v>3</v>
      </c>
      <c r="D7" s="134">
        <v>4</v>
      </c>
      <c r="E7" s="135">
        <v>5</v>
      </c>
      <c r="F7" s="136">
        <v>6</v>
      </c>
      <c r="G7" s="14">
        <v>7</v>
      </c>
    </row>
    <row r="8" spans="1:7" ht="15" customHeight="1">
      <c r="A8" s="250" t="s">
        <v>61</v>
      </c>
      <c r="B8" s="250" t="s">
        <v>8</v>
      </c>
      <c r="C8" s="251" t="s">
        <v>82</v>
      </c>
      <c r="D8" s="15" t="s">
        <v>134</v>
      </c>
      <c r="E8" s="155">
        <f>E9+E14+E15</f>
        <v>194113.46530999997</v>
      </c>
      <c r="F8" s="155">
        <f>F9+F14+F15</f>
        <v>157823.47361</v>
      </c>
      <c r="G8" s="130">
        <f>F8/E8</f>
        <v>0.8130475305149762</v>
      </c>
    </row>
    <row r="9" spans="1:7" ht="15" customHeight="1">
      <c r="A9" s="250"/>
      <c r="B9" s="250"/>
      <c r="C9" s="251"/>
      <c r="D9" s="16" t="s">
        <v>133</v>
      </c>
      <c r="E9" s="156">
        <f>E11+E12+E13</f>
        <v>192585.99699999997</v>
      </c>
      <c r="F9" s="156">
        <f>F11+F12+F13</f>
        <v>157646.16249999998</v>
      </c>
      <c r="G9" s="132">
        <f>F9/E9</f>
        <v>0.8185754154285683</v>
      </c>
    </row>
    <row r="10" spans="1:7" ht="15" customHeight="1">
      <c r="A10" s="250"/>
      <c r="B10" s="250"/>
      <c r="C10" s="251"/>
      <c r="D10" s="17" t="s">
        <v>35</v>
      </c>
      <c r="E10" s="157"/>
      <c r="F10" s="157"/>
      <c r="G10" s="98"/>
    </row>
    <row r="11" spans="1:7" ht="15" customHeight="1">
      <c r="A11" s="250"/>
      <c r="B11" s="250"/>
      <c r="C11" s="251"/>
      <c r="D11" s="17" t="s">
        <v>135</v>
      </c>
      <c r="E11" s="157">
        <f>E18-E12-E13-E15</f>
        <v>5917.796999999959</v>
      </c>
      <c r="F11" s="157">
        <f>F18-F12-F13-F15</f>
        <v>5850.882319999985</v>
      </c>
      <c r="G11" s="131">
        <f>F11/E11</f>
        <v>0.9886926368038691</v>
      </c>
    </row>
    <row r="12" spans="1:7" ht="15" customHeight="1">
      <c r="A12" s="250"/>
      <c r="B12" s="250"/>
      <c r="C12" s="251"/>
      <c r="D12" s="17" t="s">
        <v>136</v>
      </c>
      <c r="E12" s="157">
        <v>144955.306</v>
      </c>
      <c r="F12" s="157">
        <v>110082.38618</v>
      </c>
      <c r="G12" s="131">
        <f>F12/E12</f>
        <v>0.7594229505472535</v>
      </c>
    </row>
    <row r="13" spans="1:7" ht="15" customHeight="1">
      <c r="A13" s="250"/>
      <c r="B13" s="250"/>
      <c r="C13" s="251"/>
      <c r="D13" s="17" t="s">
        <v>137</v>
      </c>
      <c r="E13" s="157">
        <v>41712.894</v>
      </c>
      <c r="F13" s="157">
        <v>41712.894</v>
      </c>
      <c r="G13" s="131">
        <f>F13/E13</f>
        <v>1</v>
      </c>
    </row>
    <row r="14" spans="1:7" ht="27" customHeight="1">
      <c r="A14" s="250"/>
      <c r="B14" s="250"/>
      <c r="C14" s="251"/>
      <c r="D14" s="16" t="s">
        <v>138</v>
      </c>
      <c r="E14" s="157">
        <v>0</v>
      </c>
      <c r="F14" s="157">
        <v>0</v>
      </c>
      <c r="G14" s="131">
        <v>0</v>
      </c>
    </row>
    <row r="15" spans="1:7" ht="13.5" customHeight="1">
      <c r="A15" s="250"/>
      <c r="B15" s="250"/>
      <c r="C15" s="251"/>
      <c r="D15" s="18" t="s">
        <v>139</v>
      </c>
      <c r="E15" s="157">
        <v>1527.46831</v>
      </c>
      <c r="F15" s="157">
        <v>177.31111</v>
      </c>
      <c r="G15" s="131">
        <f>F15/E15</f>
        <v>0.11608169468340722</v>
      </c>
    </row>
    <row r="16" spans="1:3" ht="0.75" customHeight="1" hidden="1">
      <c r="A16" s="250"/>
      <c r="B16" s="250"/>
      <c r="C16" s="251"/>
    </row>
    <row r="17" spans="1:3" ht="0.75" customHeight="1">
      <c r="A17" s="250"/>
      <c r="B17" s="250"/>
      <c r="C17" s="251"/>
    </row>
    <row r="18" spans="5:7" ht="15" hidden="1">
      <c r="E18" s="189">
        <f>'ф 1'!N14</f>
        <v>194113.46530999997</v>
      </c>
      <c r="F18" s="189">
        <f>'ф 1'!O14</f>
        <v>157823.47361</v>
      </c>
      <c r="G18" s="188">
        <f>F18/E18</f>
        <v>0.8130475305149762</v>
      </c>
    </row>
    <row r="21" ht="15">
      <c r="E21" s="187"/>
    </row>
  </sheetData>
  <sheetProtection/>
  <mergeCells count="11">
    <mergeCell ref="A2:G2"/>
    <mergeCell ref="A4:B5"/>
    <mergeCell ref="C4:C6"/>
    <mergeCell ref="D4:D6"/>
    <mergeCell ref="E5:E6"/>
    <mergeCell ref="E4:F4"/>
    <mergeCell ref="F5:F6"/>
    <mergeCell ref="A8:A17"/>
    <mergeCell ref="B8:B17"/>
    <mergeCell ref="C8:C17"/>
    <mergeCell ref="G4:G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N22"/>
  <sheetViews>
    <sheetView tabSelected="1" zoomScalePageLayoutView="0" workbookViewId="0" topLeftCell="A1">
      <selection activeCell="J10" sqref="J10"/>
    </sheetView>
  </sheetViews>
  <sheetFormatPr defaultColWidth="8.8515625" defaultRowHeight="15"/>
  <cols>
    <col min="1" max="4" width="3.00390625" style="37" customWidth="1"/>
    <col min="5" max="5" width="31.421875" style="37" customWidth="1"/>
    <col min="6" max="6" width="12.421875" style="69" customWidth="1"/>
    <col min="7" max="7" width="9.57421875" style="37" customWidth="1"/>
    <col min="8" max="8" width="8.8515625" style="37" customWidth="1"/>
    <col min="9" max="9" width="61.28125" style="171" customWidth="1"/>
    <col min="10" max="10" width="60.57421875" style="44" customWidth="1"/>
    <col min="11" max="11" width="14.421875" style="43" customWidth="1"/>
    <col min="12" max="16384" width="8.8515625" style="37" customWidth="1"/>
  </cols>
  <sheetData>
    <row r="1" spans="1:14" ht="45" customHeight="1">
      <c r="A1" s="27"/>
      <c r="B1" s="27"/>
      <c r="C1" s="27"/>
      <c r="D1" s="27"/>
      <c r="E1" s="27"/>
      <c r="F1" s="67"/>
      <c r="G1" s="27"/>
      <c r="H1" s="27"/>
      <c r="I1" s="31"/>
      <c r="J1" s="32"/>
      <c r="K1" s="32"/>
      <c r="L1" s="31"/>
      <c r="M1" s="31"/>
      <c r="N1" s="33"/>
    </row>
    <row r="2" spans="1:10" ht="12.75">
      <c r="A2" s="260" t="s">
        <v>50</v>
      </c>
      <c r="B2" s="261"/>
      <c r="C2" s="261"/>
      <c r="D2" s="261"/>
      <c r="E2" s="261"/>
      <c r="F2" s="261"/>
      <c r="G2" s="261"/>
      <c r="H2" s="261"/>
      <c r="I2" s="261"/>
      <c r="J2" s="261"/>
    </row>
    <row r="3" spans="1:10" ht="11.25">
      <c r="A3" s="34"/>
      <c r="B3" s="34"/>
      <c r="C3" s="34"/>
      <c r="D3" s="28"/>
      <c r="E3" s="28"/>
      <c r="F3" s="67"/>
      <c r="G3" s="28"/>
      <c r="H3" s="67"/>
      <c r="I3" s="28"/>
      <c r="J3" s="35"/>
    </row>
    <row r="4" spans="1:11" ht="45" customHeight="1">
      <c r="A4" s="262" t="s">
        <v>9</v>
      </c>
      <c r="B4" s="263"/>
      <c r="C4" s="263"/>
      <c r="D4" s="264"/>
      <c r="E4" s="265" t="s">
        <v>15</v>
      </c>
      <c r="F4" s="265" t="s">
        <v>0</v>
      </c>
      <c r="G4" s="265" t="s">
        <v>48</v>
      </c>
      <c r="H4" s="265" t="s">
        <v>49</v>
      </c>
      <c r="I4" s="265" t="s">
        <v>6</v>
      </c>
      <c r="J4" s="267" t="s">
        <v>38</v>
      </c>
      <c r="K4" s="258" t="s">
        <v>39</v>
      </c>
    </row>
    <row r="5" spans="1:11" ht="21" customHeight="1">
      <c r="A5" s="26" t="s">
        <v>14</v>
      </c>
      <c r="B5" s="26" t="s">
        <v>10</v>
      </c>
      <c r="C5" s="26" t="s">
        <v>11</v>
      </c>
      <c r="D5" s="26" t="s">
        <v>12</v>
      </c>
      <c r="E5" s="266"/>
      <c r="F5" s="266"/>
      <c r="G5" s="266"/>
      <c r="H5" s="266"/>
      <c r="I5" s="265"/>
      <c r="J5" s="268"/>
      <c r="K5" s="259"/>
    </row>
    <row r="6" spans="1:11" s="51" customFormat="1" ht="52.5" customHeight="1">
      <c r="A6" s="47">
        <v>11</v>
      </c>
      <c r="B6" s="47">
        <v>1</v>
      </c>
      <c r="C6" s="47"/>
      <c r="D6" s="47"/>
      <c r="E6" s="48" t="s">
        <v>83</v>
      </c>
      <c r="F6" s="89" t="s">
        <v>86</v>
      </c>
      <c r="G6" s="49"/>
      <c r="H6" s="88"/>
      <c r="I6" s="47"/>
      <c r="J6" s="50"/>
      <c r="K6" s="76"/>
    </row>
    <row r="7" spans="1:12" s="54" customFormat="1" ht="74.25" customHeight="1">
      <c r="A7" s="115" t="s">
        <v>61</v>
      </c>
      <c r="B7" s="115" t="s">
        <v>8</v>
      </c>
      <c r="C7" s="115" t="s">
        <v>16</v>
      </c>
      <c r="D7" s="116"/>
      <c r="E7" s="117" t="s">
        <v>84</v>
      </c>
      <c r="F7" s="118" t="s">
        <v>87</v>
      </c>
      <c r="G7" s="119" t="s">
        <v>152</v>
      </c>
      <c r="H7" s="119"/>
      <c r="I7" s="170" t="s">
        <v>88</v>
      </c>
      <c r="J7" s="118"/>
      <c r="K7" s="120"/>
      <c r="L7" s="121"/>
    </row>
    <row r="8" spans="1:11" s="54" customFormat="1" ht="192">
      <c r="A8" s="52" t="s">
        <v>61</v>
      </c>
      <c r="B8" s="52" t="s">
        <v>8</v>
      </c>
      <c r="C8" s="52" t="s">
        <v>21</v>
      </c>
      <c r="D8" s="137">
        <v>1</v>
      </c>
      <c r="E8" s="53" t="s">
        <v>63</v>
      </c>
      <c r="F8" s="151" t="s">
        <v>87</v>
      </c>
      <c r="G8" s="78" t="s">
        <v>152</v>
      </c>
      <c r="H8" s="78"/>
      <c r="I8" s="175" t="s">
        <v>186</v>
      </c>
      <c r="J8" s="175" t="s">
        <v>187</v>
      </c>
      <c r="K8" s="26"/>
    </row>
    <row r="9" spans="1:11" s="54" customFormat="1" ht="50.25" customHeight="1">
      <c r="A9" s="52" t="s">
        <v>61</v>
      </c>
      <c r="B9" s="52" t="s">
        <v>8</v>
      </c>
      <c r="C9" s="52" t="s">
        <v>21</v>
      </c>
      <c r="D9" s="137">
        <v>2</v>
      </c>
      <c r="E9" s="53" t="s">
        <v>64</v>
      </c>
      <c r="F9" s="152" t="s">
        <v>87</v>
      </c>
      <c r="G9" s="78" t="s">
        <v>152</v>
      </c>
      <c r="H9" s="78"/>
      <c r="I9" s="196" t="s">
        <v>184</v>
      </c>
      <c r="J9" s="175" t="s">
        <v>185</v>
      </c>
      <c r="K9" s="193"/>
    </row>
    <row r="10" spans="1:11" s="54" customFormat="1" ht="216" customHeight="1">
      <c r="A10" s="52" t="s">
        <v>61</v>
      </c>
      <c r="B10" s="52" t="s">
        <v>8</v>
      </c>
      <c r="C10" s="52" t="s">
        <v>21</v>
      </c>
      <c r="D10" s="137">
        <v>3</v>
      </c>
      <c r="E10" s="55" t="s">
        <v>67</v>
      </c>
      <c r="F10" s="68" t="s">
        <v>87</v>
      </c>
      <c r="G10" s="78" t="s">
        <v>152</v>
      </c>
      <c r="H10" s="78"/>
      <c r="I10" s="174" t="s">
        <v>155</v>
      </c>
      <c r="J10" s="153" t="s">
        <v>206</v>
      </c>
      <c r="K10" s="153" t="s">
        <v>174</v>
      </c>
    </row>
    <row r="11" spans="1:11" s="54" customFormat="1" ht="40.5" customHeight="1">
      <c r="A11" s="52" t="s">
        <v>61</v>
      </c>
      <c r="B11" s="52" t="s">
        <v>8</v>
      </c>
      <c r="C11" s="52" t="s">
        <v>21</v>
      </c>
      <c r="D11" s="137">
        <v>4</v>
      </c>
      <c r="E11" s="55" t="s">
        <v>102</v>
      </c>
      <c r="F11" s="68" t="s">
        <v>87</v>
      </c>
      <c r="G11" s="78" t="s">
        <v>152</v>
      </c>
      <c r="H11" s="78" t="s">
        <v>148</v>
      </c>
      <c r="I11" s="174" t="s">
        <v>156</v>
      </c>
      <c r="J11" s="153" t="s">
        <v>188</v>
      </c>
      <c r="K11" s="153" t="s">
        <v>173</v>
      </c>
    </row>
    <row r="12" spans="1:11" s="54" customFormat="1" ht="58.5" customHeight="1">
      <c r="A12" s="52" t="s">
        <v>61</v>
      </c>
      <c r="B12" s="52" t="s">
        <v>8</v>
      </c>
      <c r="C12" s="52" t="s">
        <v>21</v>
      </c>
      <c r="D12" s="137">
        <v>5</v>
      </c>
      <c r="E12" s="53" t="s">
        <v>68</v>
      </c>
      <c r="F12" s="68" t="s">
        <v>87</v>
      </c>
      <c r="G12" s="78" t="s">
        <v>152</v>
      </c>
      <c r="H12" s="78"/>
      <c r="I12" s="175" t="s">
        <v>175</v>
      </c>
      <c r="J12" s="175" t="s">
        <v>189</v>
      </c>
      <c r="K12" s="153" t="s">
        <v>176</v>
      </c>
    </row>
    <row r="13" spans="1:11" s="54" customFormat="1" ht="41.25" customHeight="1">
      <c r="A13" s="52" t="s">
        <v>61</v>
      </c>
      <c r="B13" s="52" t="s">
        <v>8</v>
      </c>
      <c r="C13" s="52" t="s">
        <v>21</v>
      </c>
      <c r="D13" s="137">
        <v>6</v>
      </c>
      <c r="E13" s="53" t="s">
        <v>69</v>
      </c>
      <c r="F13" s="68" t="s">
        <v>87</v>
      </c>
      <c r="G13" s="78" t="s">
        <v>152</v>
      </c>
      <c r="H13" s="78" t="s">
        <v>148</v>
      </c>
      <c r="I13" s="196" t="s">
        <v>190</v>
      </c>
      <c r="J13" s="153" t="s">
        <v>191</v>
      </c>
      <c r="K13" s="75"/>
    </row>
    <row r="14" spans="1:11" s="54" customFormat="1" ht="41.25" customHeight="1">
      <c r="A14" s="52" t="s">
        <v>61</v>
      </c>
      <c r="B14" s="52" t="s">
        <v>8</v>
      </c>
      <c r="C14" s="52" t="s">
        <v>21</v>
      </c>
      <c r="D14" s="137">
        <v>7</v>
      </c>
      <c r="E14" s="53" t="s">
        <v>192</v>
      </c>
      <c r="F14" s="68" t="s">
        <v>87</v>
      </c>
      <c r="G14" s="78" t="s">
        <v>152</v>
      </c>
      <c r="H14" s="78" t="s">
        <v>148</v>
      </c>
      <c r="I14" s="196" t="s">
        <v>193</v>
      </c>
      <c r="J14" s="153"/>
      <c r="K14" s="75"/>
    </row>
    <row r="15" spans="1:11" s="51" customFormat="1" ht="103.5" customHeight="1">
      <c r="A15" s="115" t="s">
        <v>61</v>
      </c>
      <c r="B15" s="115" t="s">
        <v>8</v>
      </c>
      <c r="C15" s="115" t="s">
        <v>13</v>
      </c>
      <c r="D15" s="115"/>
      <c r="E15" s="122" t="s">
        <v>85</v>
      </c>
      <c r="F15" s="118" t="s">
        <v>87</v>
      </c>
      <c r="G15" s="119" t="s">
        <v>152</v>
      </c>
      <c r="H15" s="119"/>
      <c r="I15" s="122" t="s">
        <v>89</v>
      </c>
      <c r="J15" s="192"/>
      <c r="K15" s="124"/>
    </row>
    <row r="16" spans="1:11" s="54" customFormat="1" ht="34.5" customHeight="1" hidden="1">
      <c r="A16" s="52" t="s">
        <v>61</v>
      </c>
      <c r="B16" s="52" t="s">
        <v>8</v>
      </c>
      <c r="C16" s="52" t="s">
        <v>13</v>
      </c>
      <c r="D16" s="52" t="s">
        <v>8</v>
      </c>
      <c r="E16" s="55" t="s">
        <v>97</v>
      </c>
      <c r="F16" s="68" t="s">
        <v>87</v>
      </c>
      <c r="G16" s="78"/>
      <c r="H16" s="78"/>
      <c r="I16" s="78"/>
      <c r="J16" s="68"/>
      <c r="K16" s="154"/>
    </row>
    <row r="17" spans="1:11" s="54" customFormat="1" ht="32.25" customHeight="1">
      <c r="A17" s="52" t="s">
        <v>61</v>
      </c>
      <c r="B17" s="52" t="s">
        <v>8</v>
      </c>
      <c r="C17" s="52" t="s">
        <v>13</v>
      </c>
      <c r="D17" s="52" t="s">
        <v>7</v>
      </c>
      <c r="E17" s="55" t="s">
        <v>98</v>
      </c>
      <c r="F17" s="68" t="s">
        <v>87</v>
      </c>
      <c r="G17" s="78" t="s">
        <v>152</v>
      </c>
      <c r="H17" s="78"/>
      <c r="I17" s="195" t="s">
        <v>196</v>
      </c>
      <c r="J17" s="193" t="s">
        <v>177</v>
      </c>
      <c r="K17" s="154"/>
    </row>
    <row r="18" spans="1:11" s="51" customFormat="1" ht="39.75" customHeight="1" hidden="1">
      <c r="A18" s="52" t="s">
        <v>61</v>
      </c>
      <c r="B18" s="52" t="s">
        <v>8</v>
      </c>
      <c r="C18" s="52" t="s">
        <v>13</v>
      </c>
      <c r="D18" s="52" t="s">
        <v>77</v>
      </c>
      <c r="E18" s="55" t="s">
        <v>71</v>
      </c>
      <c r="F18" s="68" t="s">
        <v>87</v>
      </c>
      <c r="G18" s="78"/>
      <c r="H18" s="78"/>
      <c r="I18" s="77"/>
      <c r="J18" s="125"/>
      <c r="K18" s="79"/>
    </row>
    <row r="19" spans="1:11" s="51" customFormat="1" ht="42.75" customHeight="1">
      <c r="A19" s="52" t="s">
        <v>61</v>
      </c>
      <c r="B19" s="52" t="s">
        <v>8</v>
      </c>
      <c r="C19" s="52" t="s">
        <v>13</v>
      </c>
      <c r="D19" s="52" t="s">
        <v>78</v>
      </c>
      <c r="E19" s="55" t="s">
        <v>72</v>
      </c>
      <c r="F19" s="68" t="s">
        <v>87</v>
      </c>
      <c r="G19" s="78" t="s">
        <v>152</v>
      </c>
      <c r="H19" s="78"/>
      <c r="I19" s="196" t="s">
        <v>194</v>
      </c>
      <c r="J19" s="197" t="s">
        <v>195</v>
      </c>
      <c r="K19" s="79"/>
    </row>
    <row r="20" spans="1:11" s="51" customFormat="1" ht="63.75">
      <c r="A20" s="52" t="s">
        <v>61</v>
      </c>
      <c r="B20" s="52" t="s">
        <v>8</v>
      </c>
      <c r="C20" s="52" t="s">
        <v>13</v>
      </c>
      <c r="D20" s="52" t="s">
        <v>79</v>
      </c>
      <c r="E20" s="55" t="s">
        <v>73</v>
      </c>
      <c r="F20" s="68" t="s">
        <v>87</v>
      </c>
      <c r="G20" s="78" t="s">
        <v>152</v>
      </c>
      <c r="H20" s="78"/>
      <c r="I20" s="198" t="s">
        <v>197</v>
      </c>
      <c r="J20" s="197" t="s">
        <v>198</v>
      </c>
      <c r="K20" s="126"/>
    </row>
    <row r="21" spans="1:11" s="51" customFormat="1" ht="60.75" customHeight="1" hidden="1">
      <c r="A21" s="52" t="s">
        <v>61</v>
      </c>
      <c r="B21" s="52" t="s">
        <v>8</v>
      </c>
      <c r="C21" s="52" t="s">
        <v>13</v>
      </c>
      <c r="D21" s="52" t="s">
        <v>100</v>
      </c>
      <c r="E21" s="55" t="s">
        <v>74</v>
      </c>
      <c r="F21" s="68" t="s">
        <v>87</v>
      </c>
      <c r="G21" s="78"/>
      <c r="H21" s="78"/>
      <c r="I21" s="78"/>
      <c r="J21" s="125"/>
      <c r="K21" s="126"/>
    </row>
    <row r="22" spans="1:11" s="51" customFormat="1" ht="39" customHeight="1">
      <c r="A22" s="115" t="s">
        <v>61</v>
      </c>
      <c r="B22" s="115" t="s">
        <v>8</v>
      </c>
      <c r="C22" s="115" t="s">
        <v>76</v>
      </c>
      <c r="D22" s="115" t="s">
        <v>100</v>
      </c>
      <c r="E22" s="122" t="s">
        <v>75</v>
      </c>
      <c r="F22" s="118" t="s">
        <v>87</v>
      </c>
      <c r="G22" s="119" t="s">
        <v>152</v>
      </c>
      <c r="H22" s="119"/>
      <c r="I22" s="176" t="s">
        <v>90</v>
      </c>
      <c r="J22" s="194" t="s">
        <v>178</v>
      </c>
      <c r="K22" s="123"/>
    </row>
  </sheetData>
  <sheetProtection/>
  <mergeCells count="9">
    <mergeCell ref="K4:K5"/>
    <mergeCell ref="A2:J2"/>
    <mergeCell ref="A4:D4"/>
    <mergeCell ref="E4:E5"/>
    <mergeCell ref="F4:F5"/>
    <mergeCell ref="G4:G5"/>
    <mergeCell ref="J4:J5"/>
    <mergeCell ref="I4:I5"/>
    <mergeCell ref="H4:H5"/>
  </mergeCells>
  <printOptions/>
  <pageMargins left="0.2362204724409449" right="0.1968503937007874" top="0.62" bottom="0.2362204724409449" header="0.5118110236220472" footer="0.31496062992125984"/>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rgb="FF92D050"/>
  </sheetPr>
  <dimension ref="A1:K7"/>
  <sheetViews>
    <sheetView zoomScalePageLayoutView="0" workbookViewId="0" topLeftCell="A1">
      <selection activeCell="D6" sqref="D6:K6"/>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11" width="10.7109375" style="0" customWidth="1"/>
  </cols>
  <sheetData>
    <row r="1" spans="1:11" s="13" customFormat="1" ht="13.5" customHeight="1">
      <c r="A1" s="5"/>
      <c r="B1" s="5"/>
      <c r="C1" s="5"/>
      <c r="D1" s="5"/>
      <c r="E1" s="5"/>
      <c r="F1" s="5"/>
      <c r="G1" s="5"/>
      <c r="H1" s="5"/>
      <c r="I1" s="3"/>
      <c r="K1" s="5"/>
    </row>
    <row r="2" spans="1:11" s="13" customFormat="1" ht="13.5" customHeight="1">
      <c r="A2" s="271" t="s">
        <v>56</v>
      </c>
      <c r="B2" s="271"/>
      <c r="C2" s="271"/>
      <c r="D2" s="271"/>
      <c r="E2" s="271"/>
      <c r="F2" s="271"/>
      <c r="G2" s="271"/>
      <c r="H2" s="271"/>
      <c r="I2" s="271"/>
      <c r="J2" s="271"/>
      <c r="K2" s="271"/>
    </row>
    <row r="3" spans="1:11" s="13" customFormat="1" ht="13.5" customHeight="1">
      <c r="A3" s="5"/>
      <c r="B3" s="5"/>
      <c r="C3" s="5"/>
      <c r="D3" s="5"/>
      <c r="E3" s="4"/>
      <c r="F3" s="4"/>
      <c r="G3" s="4"/>
      <c r="H3" s="4"/>
      <c r="I3" s="4"/>
      <c r="J3" s="4"/>
      <c r="K3" s="4"/>
    </row>
    <row r="4" spans="1:11" ht="47.25" customHeight="1">
      <c r="A4" s="272" t="s">
        <v>9</v>
      </c>
      <c r="B4" s="272"/>
      <c r="C4" s="269" t="s">
        <v>27</v>
      </c>
      <c r="D4" s="269" t="s">
        <v>1</v>
      </c>
      <c r="E4" s="269" t="s">
        <v>2</v>
      </c>
      <c r="F4" s="269" t="s">
        <v>3</v>
      </c>
      <c r="G4" s="269" t="s">
        <v>141</v>
      </c>
      <c r="H4" s="269" t="s">
        <v>142</v>
      </c>
      <c r="I4" s="269" t="s">
        <v>5</v>
      </c>
      <c r="J4" s="269" t="s">
        <v>143</v>
      </c>
      <c r="K4" s="269" t="s">
        <v>144</v>
      </c>
    </row>
    <row r="5" spans="1:11" ht="56.25" customHeight="1">
      <c r="A5" s="8" t="s">
        <v>14</v>
      </c>
      <c r="B5" s="8" t="s">
        <v>10</v>
      </c>
      <c r="C5" s="273"/>
      <c r="D5" s="270" t="s">
        <v>4</v>
      </c>
      <c r="E5" s="270" t="s">
        <v>22</v>
      </c>
      <c r="F5" s="270"/>
      <c r="G5" s="270"/>
      <c r="H5" s="270"/>
      <c r="I5" s="270"/>
      <c r="J5" s="270"/>
      <c r="K5" s="270"/>
    </row>
    <row r="6" spans="1:11" ht="13.5" customHeight="1">
      <c r="A6" s="57" t="s">
        <v>61</v>
      </c>
      <c r="B6" s="8">
        <v>1</v>
      </c>
      <c r="C6" s="8">
        <v>940</v>
      </c>
      <c r="D6" s="274" t="s">
        <v>91</v>
      </c>
      <c r="E6" s="275"/>
      <c r="F6" s="275"/>
      <c r="G6" s="275"/>
      <c r="H6" s="275"/>
      <c r="I6" s="275"/>
      <c r="J6" s="275"/>
      <c r="K6" s="276"/>
    </row>
    <row r="7" spans="7:11" ht="15">
      <c r="G7" s="56"/>
      <c r="H7" s="56"/>
      <c r="I7" s="56"/>
      <c r="J7" s="56"/>
      <c r="K7" s="56"/>
    </row>
  </sheetData>
  <sheetProtection/>
  <mergeCells count="12">
    <mergeCell ref="D6:K6"/>
    <mergeCell ref="F4:F5"/>
    <mergeCell ref="G4:G5"/>
    <mergeCell ref="H4:H5"/>
    <mergeCell ref="I4:I5"/>
    <mergeCell ref="J4:J5"/>
    <mergeCell ref="K4:K5"/>
    <mergeCell ref="A2:K2"/>
    <mergeCell ref="A4:B4"/>
    <mergeCell ref="C4:C5"/>
    <mergeCell ref="D4:D5"/>
    <mergeCell ref="E4:E5"/>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L14"/>
  <sheetViews>
    <sheetView zoomScalePageLayoutView="0" workbookViewId="0" topLeftCell="A1">
      <selection activeCell="I11" sqref="I11"/>
    </sheetView>
  </sheetViews>
  <sheetFormatPr defaultColWidth="8.8515625" defaultRowHeight="15"/>
  <cols>
    <col min="1" max="1" width="6.421875" style="36" customWidth="1"/>
    <col min="2" max="2" width="5.28125" style="36" customWidth="1"/>
    <col min="3" max="3" width="3.57421875" style="36" customWidth="1"/>
    <col min="4" max="4" width="31.140625" style="36" customWidth="1"/>
    <col min="5" max="5" width="8.7109375" style="36" customWidth="1"/>
    <col min="6" max="8" width="10.421875" style="36" customWidth="1"/>
    <col min="9" max="9" width="11.8515625" style="36" customWidth="1"/>
    <col min="10" max="10" width="10.7109375" style="36" customWidth="1"/>
    <col min="11" max="11" width="30.28125" style="36" customWidth="1"/>
    <col min="12" max="12" width="8.8515625" style="45" customWidth="1"/>
    <col min="13" max="16384" width="8.8515625" style="36" customWidth="1"/>
  </cols>
  <sheetData>
    <row r="1" spans="1:11" ht="6" customHeight="1">
      <c r="A1" s="1"/>
      <c r="B1" s="5"/>
      <c r="C1" s="5"/>
      <c r="D1" s="5"/>
      <c r="E1" s="5"/>
      <c r="F1" s="5"/>
      <c r="G1" s="5"/>
      <c r="H1" s="5"/>
      <c r="I1" s="3"/>
      <c r="J1" s="3"/>
      <c r="K1" s="3"/>
    </row>
    <row r="2" spans="1:11" ht="15.75" customHeight="1">
      <c r="A2" s="1"/>
      <c r="B2" s="260" t="s">
        <v>40</v>
      </c>
      <c r="C2" s="260"/>
      <c r="D2" s="260"/>
      <c r="E2" s="260"/>
      <c r="F2" s="260"/>
      <c r="G2" s="260"/>
      <c r="H2" s="260"/>
      <c r="I2" s="260"/>
      <c r="J2" s="260"/>
      <c r="K2" s="260"/>
    </row>
    <row r="3" spans="1:11" ht="13.5" customHeight="1">
      <c r="A3" s="1"/>
      <c r="B3" s="2"/>
      <c r="C3" s="2"/>
      <c r="D3" s="2"/>
      <c r="E3" s="2"/>
      <c r="F3" s="2"/>
      <c r="G3" s="2"/>
      <c r="H3" s="2"/>
      <c r="I3" s="2"/>
      <c r="J3" s="2"/>
      <c r="K3" s="2"/>
    </row>
    <row r="4" spans="1:12" s="37" customFormat="1" ht="26.25" customHeight="1">
      <c r="A4" s="265" t="s">
        <v>9</v>
      </c>
      <c r="B4" s="277"/>
      <c r="C4" s="265" t="s">
        <v>17</v>
      </c>
      <c r="D4" s="265" t="s">
        <v>18</v>
      </c>
      <c r="E4" s="265" t="s">
        <v>19</v>
      </c>
      <c r="F4" s="265" t="s">
        <v>20</v>
      </c>
      <c r="G4" s="265"/>
      <c r="H4" s="265"/>
      <c r="I4" s="267" t="s">
        <v>57</v>
      </c>
      <c r="J4" s="267" t="s">
        <v>145</v>
      </c>
      <c r="K4" s="267" t="s">
        <v>51</v>
      </c>
      <c r="L4" s="46"/>
    </row>
    <row r="5" spans="1:12" s="37" customFormat="1" ht="52.5" customHeight="1">
      <c r="A5" s="277"/>
      <c r="B5" s="277"/>
      <c r="C5" s="265"/>
      <c r="D5" s="265"/>
      <c r="E5" s="265"/>
      <c r="F5" s="265" t="s">
        <v>153</v>
      </c>
      <c r="G5" s="265" t="s">
        <v>179</v>
      </c>
      <c r="H5" s="265" t="s">
        <v>180</v>
      </c>
      <c r="I5" s="281"/>
      <c r="J5" s="281"/>
      <c r="K5" s="283"/>
      <c r="L5" s="46"/>
    </row>
    <row r="6" spans="1:12" s="37" customFormat="1" ht="33" customHeight="1">
      <c r="A6" s="29" t="s">
        <v>14</v>
      </c>
      <c r="B6" s="29" t="s">
        <v>10</v>
      </c>
      <c r="C6" s="265"/>
      <c r="D6" s="277"/>
      <c r="E6" s="277"/>
      <c r="F6" s="265"/>
      <c r="G6" s="265"/>
      <c r="H6" s="265"/>
      <c r="I6" s="282"/>
      <c r="J6" s="282"/>
      <c r="K6" s="284"/>
      <c r="L6" s="46"/>
    </row>
    <row r="7" spans="1:11" ht="24.75" customHeight="1">
      <c r="A7" s="7" t="s">
        <v>8</v>
      </c>
      <c r="B7" s="7" t="s">
        <v>7</v>
      </c>
      <c r="C7" s="8">
        <v>3</v>
      </c>
      <c r="D7" s="6">
        <v>4</v>
      </c>
      <c r="E7" s="6">
        <v>5</v>
      </c>
      <c r="F7" s="8">
        <v>6</v>
      </c>
      <c r="G7" s="8">
        <v>7</v>
      </c>
      <c r="H7" s="8">
        <v>8</v>
      </c>
      <c r="I7" s="8">
        <v>9</v>
      </c>
      <c r="J7" s="8">
        <v>10</v>
      </c>
      <c r="K7" s="25">
        <v>11</v>
      </c>
    </row>
    <row r="8" spans="1:11" ht="15">
      <c r="A8" s="9" t="s">
        <v>61</v>
      </c>
      <c r="B8" s="7" t="s">
        <v>8</v>
      </c>
      <c r="C8" s="8"/>
      <c r="D8" s="280" t="s">
        <v>92</v>
      </c>
      <c r="E8" s="280"/>
      <c r="F8" s="280"/>
      <c r="G8" s="280"/>
      <c r="H8" s="280"/>
      <c r="I8" s="280"/>
      <c r="J8" s="280"/>
      <c r="K8" s="280"/>
    </row>
    <row r="9" spans="1:11" ht="78.75">
      <c r="A9" s="38"/>
      <c r="B9" s="7"/>
      <c r="C9" s="6">
        <v>1</v>
      </c>
      <c r="D9" s="39" t="s">
        <v>93</v>
      </c>
      <c r="E9" s="40" t="s">
        <v>95</v>
      </c>
      <c r="F9" s="41">
        <v>100</v>
      </c>
      <c r="G9" s="41">
        <v>100</v>
      </c>
      <c r="H9" s="41">
        <v>100</v>
      </c>
      <c r="I9" s="127">
        <v>1</v>
      </c>
      <c r="J9" s="127">
        <f>H9/F9*100</f>
        <v>100</v>
      </c>
      <c r="K9" s="8"/>
    </row>
    <row r="10" spans="1:11" ht="47.25" customHeight="1">
      <c r="A10" s="38"/>
      <c r="B10" s="7"/>
      <c r="C10" s="6">
        <v>2</v>
      </c>
      <c r="D10" s="39" t="s">
        <v>94</v>
      </c>
      <c r="E10" s="6" t="s">
        <v>96</v>
      </c>
      <c r="F10" s="71">
        <v>2.3</v>
      </c>
      <c r="G10" s="71">
        <v>3.7</v>
      </c>
      <c r="H10" s="71">
        <v>3.7</v>
      </c>
      <c r="I10" s="80">
        <v>1</v>
      </c>
      <c r="J10" s="30">
        <f>H10/F10*100</f>
        <v>160.86956521739134</v>
      </c>
      <c r="K10" s="8"/>
    </row>
    <row r="12" spans="1:12" s="59" customFormat="1" ht="42.75" customHeight="1">
      <c r="A12" s="279" t="s">
        <v>58</v>
      </c>
      <c r="B12" s="279"/>
      <c r="C12" s="279"/>
      <c r="D12" s="279"/>
      <c r="E12" s="279"/>
      <c r="F12" s="279"/>
      <c r="G12" s="279"/>
      <c r="H12" s="279"/>
      <c r="I12" s="279"/>
      <c r="J12" s="279"/>
      <c r="K12" s="279"/>
      <c r="L12" s="58"/>
    </row>
    <row r="13" s="59" customFormat="1" ht="15">
      <c r="L13" s="58"/>
    </row>
    <row r="14" spans="1:12" s="59" customFormat="1" ht="15">
      <c r="A14" s="278" t="s">
        <v>59</v>
      </c>
      <c r="B14" s="278"/>
      <c r="C14" s="278"/>
      <c r="D14" s="278"/>
      <c r="E14" s="278"/>
      <c r="F14" s="278"/>
      <c r="G14" s="278"/>
      <c r="H14" s="278"/>
      <c r="I14" s="278"/>
      <c r="J14" s="278"/>
      <c r="K14" s="278"/>
      <c r="L14" s="58"/>
    </row>
  </sheetData>
  <sheetProtection/>
  <mergeCells count="15">
    <mergeCell ref="A14:K14"/>
    <mergeCell ref="A12:K12"/>
    <mergeCell ref="D8:K8"/>
    <mergeCell ref="I4:I6"/>
    <mergeCell ref="J4:J6"/>
    <mergeCell ref="K4:K6"/>
    <mergeCell ref="B2:K2"/>
    <mergeCell ref="F5:F6"/>
    <mergeCell ref="G5:G6"/>
    <mergeCell ref="A4:B5"/>
    <mergeCell ref="H5:H6"/>
    <mergeCell ref="F4:H4"/>
    <mergeCell ref="C4:C6"/>
    <mergeCell ref="D4:D6"/>
    <mergeCell ref="E4:E6"/>
  </mergeCells>
  <printOptions/>
  <pageMargins left="0.3937007874015748" right="0.3937007874015748" top="0.7874015748031497" bottom="0.3937007874015748" header="0.5118110236220472"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92D050"/>
  </sheetPr>
  <dimension ref="A1:I16"/>
  <sheetViews>
    <sheetView zoomScalePageLayoutView="0" workbookViewId="0" topLeftCell="A1">
      <selection activeCell="C17" sqref="C17"/>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3" customFormat="1" ht="13.5" customHeight="1">
      <c r="A1" s="5"/>
      <c r="B1" s="5"/>
      <c r="C1" s="5"/>
      <c r="D1" s="5"/>
      <c r="E1" s="5"/>
      <c r="F1" s="5"/>
      <c r="G1" s="5"/>
      <c r="H1" s="3"/>
    </row>
    <row r="2" spans="1:9" s="13" customFormat="1" ht="13.5" customHeight="1">
      <c r="A2" s="285" t="s">
        <v>41</v>
      </c>
      <c r="B2" s="285"/>
      <c r="C2" s="285"/>
      <c r="D2" s="285"/>
      <c r="E2" s="285"/>
      <c r="F2" s="24"/>
      <c r="G2" s="24"/>
      <c r="H2" s="24"/>
      <c r="I2" s="24"/>
    </row>
    <row r="3" spans="1:9" s="13" customFormat="1" ht="13.5" customHeight="1">
      <c r="A3" s="5"/>
      <c r="B3" s="4"/>
      <c r="C3" s="4"/>
      <c r="D3" s="4"/>
      <c r="E3" s="4"/>
      <c r="F3" s="4"/>
      <c r="G3" s="4"/>
      <c r="H3" s="4"/>
      <c r="I3" s="4"/>
    </row>
    <row r="4" spans="1:5" s="23" customFormat="1" ht="32.25" customHeight="1">
      <c r="A4" s="22" t="s">
        <v>17</v>
      </c>
      <c r="B4" s="22" t="s">
        <v>42</v>
      </c>
      <c r="C4" s="22" t="s">
        <v>43</v>
      </c>
      <c r="D4" s="22" t="s">
        <v>44</v>
      </c>
      <c r="E4" s="22" t="s">
        <v>45</v>
      </c>
    </row>
    <row r="5" spans="1:5" ht="15">
      <c r="A5" s="21">
        <v>1</v>
      </c>
      <c r="B5" s="21" t="s">
        <v>128</v>
      </c>
      <c r="C5" s="42" t="s">
        <v>122</v>
      </c>
      <c r="D5" s="173">
        <v>186</v>
      </c>
      <c r="E5" s="21" t="s">
        <v>101</v>
      </c>
    </row>
    <row r="6" spans="1:5" ht="20.25" customHeight="1">
      <c r="A6" s="21">
        <v>2</v>
      </c>
      <c r="B6" s="21" t="s">
        <v>128</v>
      </c>
      <c r="C6" s="42" t="s">
        <v>123</v>
      </c>
      <c r="D6" s="173">
        <v>1856</v>
      </c>
      <c r="E6" s="21" t="s">
        <v>101</v>
      </c>
    </row>
    <row r="7" spans="1:5" ht="15">
      <c r="A7" s="21">
        <v>3</v>
      </c>
      <c r="B7" s="21" t="s">
        <v>128</v>
      </c>
      <c r="C7" s="42" t="s">
        <v>124</v>
      </c>
      <c r="D7" s="173">
        <v>2576</v>
      </c>
      <c r="E7" s="21" t="s">
        <v>101</v>
      </c>
    </row>
    <row r="8" spans="1:5" ht="15">
      <c r="A8" s="21">
        <v>4</v>
      </c>
      <c r="B8" s="21" t="s">
        <v>128</v>
      </c>
      <c r="C8" s="42" t="s">
        <v>127</v>
      </c>
      <c r="D8" s="173">
        <v>84</v>
      </c>
      <c r="E8" s="21" t="s">
        <v>101</v>
      </c>
    </row>
    <row r="9" spans="1:5" ht="15">
      <c r="A9" s="21">
        <v>5</v>
      </c>
      <c r="B9" s="21" t="s">
        <v>128</v>
      </c>
      <c r="C9" s="42" t="s">
        <v>146</v>
      </c>
      <c r="D9" s="173">
        <v>1259</v>
      </c>
      <c r="E9" s="21" t="s">
        <v>101</v>
      </c>
    </row>
    <row r="10" spans="1:5" ht="15">
      <c r="A10" s="21">
        <v>6</v>
      </c>
      <c r="B10" s="21" t="s">
        <v>128</v>
      </c>
      <c r="C10" s="21" t="s">
        <v>154</v>
      </c>
      <c r="D10" s="173">
        <v>2140</v>
      </c>
      <c r="E10" s="21" t="s">
        <v>101</v>
      </c>
    </row>
    <row r="11" spans="1:5" ht="15">
      <c r="A11" s="21">
        <v>7</v>
      </c>
      <c r="B11" s="21" t="s">
        <v>128</v>
      </c>
      <c r="C11" s="21" t="s">
        <v>151</v>
      </c>
      <c r="D11" s="21">
        <v>2302</v>
      </c>
      <c r="E11" s="21" t="s">
        <v>101</v>
      </c>
    </row>
    <row r="12" spans="1:5" ht="15">
      <c r="A12" s="21">
        <v>8</v>
      </c>
      <c r="B12" s="21" t="s">
        <v>128</v>
      </c>
      <c r="C12" s="21" t="s">
        <v>181</v>
      </c>
      <c r="D12" s="21">
        <v>1446</v>
      </c>
      <c r="E12" s="21" t="s">
        <v>101</v>
      </c>
    </row>
    <row r="13" spans="1:5" ht="15">
      <c r="A13" s="139"/>
      <c r="B13" s="139"/>
      <c r="C13" s="139"/>
      <c r="D13" s="139"/>
      <c r="E13" s="139"/>
    </row>
    <row r="14" spans="1:5" ht="15">
      <c r="A14" s="139"/>
      <c r="B14" s="139"/>
      <c r="C14" s="139"/>
      <c r="D14" s="139"/>
      <c r="E14" s="139"/>
    </row>
    <row r="15" spans="1:5" ht="15">
      <c r="A15" s="139"/>
      <c r="B15" s="139"/>
      <c r="C15" s="139"/>
      <c r="D15" s="139"/>
      <c r="E15" s="139"/>
    </row>
    <row r="16" ht="15">
      <c r="C16" s="139"/>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2" sqref="A12:J12"/>
    </sheetView>
  </sheetViews>
  <sheetFormatPr defaultColWidth="9.140625" defaultRowHeight="15"/>
  <cols>
    <col min="1" max="2" width="5.140625" style="0" customWidth="1"/>
    <col min="3" max="3" width="29.00390625" style="0" customWidth="1"/>
    <col min="4" max="4" width="17.28125" style="0" customWidth="1"/>
    <col min="5" max="5" width="16.7109375" style="0" customWidth="1"/>
    <col min="6" max="6" width="13.00390625" style="0" customWidth="1"/>
    <col min="7" max="7" width="14.28125" style="0" customWidth="1"/>
    <col min="8" max="8" width="12.140625" style="0" customWidth="1"/>
    <col min="9" max="9" width="12.7109375" style="0" customWidth="1"/>
    <col min="10" max="10" width="13.7109375" style="0" customWidth="1"/>
  </cols>
  <sheetData>
    <row r="1" spans="1:10" ht="15">
      <c r="A1" s="253" t="s">
        <v>103</v>
      </c>
      <c r="B1" s="253"/>
      <c r="C1" s="253"/>
      <c r="D1" s="253"/>
      <c r="E1" s="253"/>
      <c r="F1" s="253"/>
      <c r="G1" s="253"/>
      <c r="H1" s="253"/>
      <c r="I1" s="253"/>
      <c r="J1" s="253"/>
    </row>
    <row r="2" spans="1:10" ht="15">
      <c r="A2" s="90"/>
      <c r="B2" s="90"/>
      <c r="C2" s="90"/>
      <c r="D2" s="90"/>
      <c r="E2" s="90"/>
      <c r="F2" s="90"/>
      <c r="G2" s="90"/>
      <c r="H2" s="90"/>
      <c r="I2" s="90"/>
      <c r="J2" s="90"/>
    </row>
    <row r="3" spans="1:10" ht="67.5">
      <c r="A3" s="286" t="s">
        <v>9</v>
      </c>
      <c r="B3" s="287"/>
      <c r="C3" s="288" t="s">
        <v>32</v>
      </c>
      <c r="D3" s="290" t="s">
        <v>104</v>
      </c>
      <c r="E3" s="292" t="s">
        <v>105</v>
      </c>
      <c r="F3" s="91" t="s">
        <v>106</v>
      </c>
      <c r="G3" s="91" t="s">
        <v>107</v>
      </c>
      <c r="H3" s="91" t="s">
        <v>108</v>
      </c>
      <c r="I3" s="91" t="s">
        <v>109</v>
      </c>
      <c r="J3" s="91" t="s">
        <v>110</v>
      </c>
    </row>
    <row r="4" spans="1:10" ht="15">
      <c r="A4" s="29" t="s">
        <v>14</v>
      </c>
      <c r="B4" s="29" t="s">
        <v>10</v>
      </c>
      <c r="C4" s="289"/>
      <c r="D4" s="291"/>
      <c r="E4" s="293"/>
      <c r="F4" s="92" t="s">
        <v>111</v>
      </c>
      <c r="G4" s="92" t="s">
        <v>112</v>
      </c>
      <c r="H4" s="92" t="s">
        <v>113</v>
      </c>
      <c r="I4" s="92" t="s">
        <v>114</v>
      </c>
      <c r="J4" s="92" t="s">
        <v>115</v>
      </c>
    </row>
    <row r="5" spans="1:10" ht="15">
      <c r="A5" s="29" t="s">
        <v>8</v>
      </c>
      <c r="B5" s="29" t="s">
        <v>7</v>
      </c>
      <c r="C5" s="93">
        <v>3</v>
      </c>
      <c r="D5" s="92">
        <v>4</v>
      </c>
      <c r="E5" s="91">
        <v>5</v>
      </c>
      <c r="F5" s="92" t="s">
        <v>116</v>
      </c>
      <c r="G5" s="92">
        <v>7</v>
      </c>
      <c r="H5" s="92">
        <v>8</v>
      </c>
      <c r="I5" s="92">
        <v>9</v>
      </c>
      <c r="J5" s="92" t="s">
        <v>117</v>
      </c>
    </row>
    <row r="6" spans="1:10" ht="54" customHeight="1">
      <c r="A6" s="94" t="s">
        <v>61</v>
      </c>
      <c r="B6" s="94"/>
      <c r="C6" s="172" t="s">
        <v>60</v>
      </c>
      <c r="D6" s="95"/>
      <c r="E6" s="95"/>
      <c r="F6" s="96"/>
      <c r="G6" s="96"/>
      <c r="H6" s="96"/>
      <c r="I6" s="96"/>
      <c r="J6" s="96"/>
    </row>
    <row r="7" spans="1:10" ht="76.5">
      <c r="A7" s="94" t="s">
        <v>61</v>
      </c>
      <c r="B7" s="94" t="s">
        <v>8</v>
      </c>
      <c r="C7" s="172" t="s">
        <v>60</v>
      </c>
      <c r="D7" s="99" t="s">
        <v>147</v>
      </c>
      <c r="E7" s="99" t="s">
        <v>62</v>
      </c>
      <c r="F7" s="100">
        <f>G7*J7</f>
        <v>1.2300123001230012</v>
      </c>
      <c r="G7" s="100">
        <v>1</v>
      </c>
      <c r="H7" s="100">
        <v>1</v>
      </c>
      <c r="I7" s="100">
        <v>0.813</v>
      </c>
      <c r="J7" s="100">
        <f>H7/I7</f>
        <v>1.2300123001230012</v>
      </c>
    </row>
    <row r="8" spans="1:10" ht="15">
      <c r="A8" s="90"/>
      <c r="B8" s="90"/>
      <c r="C8" s="90"/>
      <c r="D8" s="90"/>
      <c r="E8" s="90"/>
      <c r="F8" s="90"/>
      <c r="G8" s="90"/>
      <c r="H8" s="90"/>
      <c r="I8" s="90"/>
      <c r="J8" s="90"/>
    </row>
    <row r="9" spans="1:10" ht="15">
      <c r="A9" s="297"/>
      <c r="B9" s="297"/>
      <c r="C9" s="297"/>
      <c r="D9" s="297"/>
      <c r="E9" s="297"/>
      <c r="F9" s="297"/>
      <c r="G9" s="97"/>
      <c r="H9" s="97"/>
      <c r="I9" s="97"/>
      <c r="J9" s="97"/>
    </row>
    <row r="10" spans="1:10" ht="15">
      <c r="A10" s="294" t="s">
        <v>150</v>
      </c>
      <c r="B10" s="295"/>
      <c r="C10" s="295"/>
      <c r="D10" s="295"/>
      <c r="E10" s="295"/>
      <c r="F10" s="295"/>
      <c r="G10" s="295"/>
      <c r="H10" s="295"/>
      <c r="I10" s="295"/>
      <c r="J10" s="295"/>
    </row>
    <row r="11" spans="1:10" ht="15">
      <c r="A11" s="295" t="s">
        <v>149</v>
      </c>
      <c r="B11" s="295"/>
      <c r="C11" s="295"/>
      <c r="D11" s="295"/>
      <c r="E11" s="295"/>
      <c r="F11" s="295"/>
      <c r="G11" s="295"/>
      <c r="H11" s="295"/>
      <c r="I11" s="295"/>
      <c r="J11" s="295"/>
    </row>
    <row r="12" spans="1:10" ht="15">
      <c r="A12" s="295" t="s">
        <v>118</v>
      </c>
      <c r="B12" s="295"/>
      <c r="C12" s="295"/>
      <c r="D12" s="295"/>
      <c r="E12" s="295"/>
      <c r="F12" s="295"/>
      <c r="G12" s="295"/>
      <c r="H12" s="295"/>
      <c r="I12" s="295"/>
      <c r="J12" s="295"/>
    </row>
    <row r="13" spans="1:10" ht="15">
      <c r="A13" s="294" t="s">
        <v>199</v>
      </c>
      <c r="B13" s="295"/>
      <c r="C13" s="295"/>
      <c r="D13" s="295"/>
      <c r="E13" s="295"/>
      <c r="F13" s="295"/>
      <c r="G13" s="295"/>
      <c r="H13" s="295"/>
      <c r="I13" s="295"/>
      <c r="J13" s="295"/>
    </row>
    <row r="14" spans="1:10" ht="15">
      <c r="A14" s="295" t="s">
        <v>200</v>
      </c>
      <c r="B14" s="295"/>
      <c r="C14" s="295"/>
      <c r="D14" s="295"/>
      <c r="E14" s="295"/>
      <c r="F14" s="295"/>
      <c r="G14" s="295"/>
      <c r="H14" s="295"/>
      <c r="I14" s="295"/>
      <c r="J14" s="295"/>
    </row>
    <row r="15" spans="1:10" ht="15">
      <c r="A15" s="294" t="s">
        <v>182</v>
      </c>
      <c r="B15" s="295"/>
      <c r="C15" s="295"/>
      <c r="D15" s="295"/>
      <c r="E15" s="295"/>
      <c r="F15" s="295"/>
      <c r="G15" s="295"/>
      <c r="H15" s="295"/>
      <c r="I15" s="295"/>
      <c r="J15" s="295"/>
    </row>
    <row r="16" spans="1:10" ht="15">
      <c r="A16" s="295" t="s">
        <v>183</v>
      </c>
      <c r="B16" s="295"/>
      <c r="C16" s="295"/>
      <c r="D16" s="295"/>
      <c r="E16" s="295"/>
      <c r="F16" s="295"/>
      <c r="G16" s="295"/>
      <c r="H16" s="295"/>
      <c r="I16" s="295"/>
      <c r="J16" s="295"/>
    </row>
    <row r="17" spans="1:10" ht="15">
      <c r="A17" s="294" t="s">
        <v>201</v>
      </c>
      <c r="B17" s="296"/>
      <c r="C17" s="296"/>
      <c r="D17" s="296"/>
      <c r="E17" s="296"/>
      <c r="F17" s="296"/>
      <c r="G17" s="296"/>
      <c r="H17" s="296"/>
      <c r="I17" s="296"/>
      <c r="J17" s="296"/>
    </row>
  </sheetData>
  <sheetProtection/>
  <mergeCells count="14">
    <mergeCell ref="A17:J17"/>
    <mergeCell ref="A9:F9"/>
    <mergeCell ref="A11:J11"/>
    <mergeCell ref="A12:J12"/>
    <mergeCell ref="A13:J13"/>
    <mergeCell ref="A14:J14"/>
    <mergeCell ref="A15:J15"/>
    <mergeCell ref="A16:J16"/>
    <mergeCell ref="A1:J1"/>
    <mergeCell ref="A3:B3"/>
    <mergeCell ref="C3:C4"/>
    <mergeCell ref="D3:D4"/>
    <mergeCell ref="E3:E4"/>
    <mergeCell ref="A10:J10"/>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2016-07-04T07:30:34Z</cp:lastPrinted>
  <dcterms:created xsi:type="dcterms:W3CDTF">2006-09-28T05:33:49Z</dcterms:created>
  <dcterms:modified xsi:type="dcterms:W3CDTF">2020-03-13T12:01:13Z</dcterms:modified>
  <cp:category/>
  <cp:version/>
  <cp:contentType/>
  <cp:contentStatus/>
</cp:coreProperties>
</file>